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ArchitA\Desktop\"/>
    </mc:Choice>
  </mc:AlternateContent>
  <xr:revisionPtr revIDLastSave="0" documentId="13_ncr:1_{B2DE7FC1-E48D-4F14-AA78-2F74284E05BE}" xr6:coauthVersionLast="43" xr6:coauthVersionMax="43" xr10:uidLastSave="{00000000-0000-0000-0000-000000000000}"/>
  <bookViews>
    <workbookView xWindow="-120" yWindow="-120" windowWidth="20730" windowHeight="11160" xr2:uid="{70323190-23FF-484C-8C67-CD26F7CCF970}"/>
  </bookViews>
  <sheets>
    <sheet name="GSTR-9" sheetId="1" r:id="rId1"/>
    <sheet name="GSTR-3B" sheetId="7" r:id="rId2"/>
    <sheet name="GSTR-1" sheetId="6" r:id="rId3"/>
    <sheet name="TURNOVER" sheetId="2" state="hidden" r:id="rId4"/>
    <sheet name="ITC" sheetId="3" state="hidden" r:id="rId5"/>
    <sheet name="PLA" sheetId="4" state="hidden" r:id="rId6"/>
    <sheet name="OTHERS" sheetId="5"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xlnm.Print_Area" localSheetId="0">'GSTR-9'!$A$1:$G$176</definedName>
    <definedName name="_xlnm.Print_Area" localSheetId="4">ITC!$A$1:$G$52</definedName>
    <definedName name="_xlnm.Print_Area" localSheetId="6">OTHERS!$A$1:$I$73</definedName>
    <definedName name="_xlnm.Print_Area" localSheetId="3">TURNOVER!$A$1:$G$37</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4" i="3" l="1"/>
  <c r="E44" i="3"/>
  <c r="F44" i="3"/>
  <c r="F38" i="3" l="1"/>
  <c r="F6" i="3" l="1"/>
  <c r="E6" i="3"/>
  <c r="D6" i="3"/>
  <c r="F7" i="3"/>
  <c r="D47" i="3" l="1"/>
  <c r="F12" i="2" l="1"/>
  <c r="E12" i="2"/>
  <c r="D12" i="2"/>
  <c r="C12" i="2"/>
  <c r="F13" i="3" l="1"/>
  <c r="E13" i="3"/>
  <c r="D13" i="3"/>
  <c r="F14" i="3"/>
  <c r="E14" i="3"/>
  <c r="D14" i="3"/>
  <c r="E12" i="3"/>
  <c r="F12" i="3"/>
  <c r="E15" i="3"/>
  <c r="D15" i="3"/>
  <c r="F15" i="3"/>
  <c r="F8" i="3" l="1"/>
  <c r="E8" i="3"/>
  <c r="D8" i="3"/>
  <c r="D9" i="3"/>
  <c r="E9" i="3"/>
  <c r="F9" i="3"/>
  <c r="G22" i="4" l="1"/>
  <c r="F22" i="4"/>
  <c r="E22" i="4"/>
  <c r="G21" i="4"/>
  <c r="F21" i="4"/>
  <c r="E21" i="4"/>
  <c r="E7" i="3"/>
  <c r="D7" i="3"/>
  <c r="G20" i="4" l="1"/>
  <c r="F20" i="4"/>
  <c r="E20" i="4"/>
  <c r="D20" i="4"/>
  <c r="G19" i="4"/>
  <c r="F19" i="4"/>
  <c r="E19" i="4"/>
  <c r="D19" i="4"/>
  <c r="F8" i="4"/>
  <c r="G8" i="4"/>
  <c r="G7" i="4"/>
  <c r="G6" i="4"/>
  <c r="F6" i="4"/>
  <c r="E7" i="4"/>
  <c r="E6" i="4"/>
  <c r="D13" i="4"/>
  <c r="D12" i="4"/>
  <c r="D11" i="4"/>
  <c r="D10" i="4"/>
  <c r="D9" i="4"/>
  <c r="D8" i="4"/>
  <c r="G28" i="4" s="1"/>
  <c r="D7" i="4"/>
  <c r="D6" i="4"/>
  <c r="C13" i="4"/>
  <c r="C12" i="4"/>
  <c r="C11" i="4"/>
  <c r="C10" i="4"/>
  <c r="E30" i="4" s="1"/>
  <c r="C9" i="4"/>
  <c r="E29" i="4" s="1"/>
  <c r="C8" i="4"/>
  <c r="E28" i="4" s="1"/>
  <c r="C7" i="4"/>
  <c r="E27" i="4" s="1"/>
  <c r="C6" i="4"/>
  <c r="E26" i="4" s="1"/>
  <c r="G27" i="4" l="1"/>
  <c r="G26" i="4"/>
  <c r="G52" i="3"/>
  <c r="F51" i="3"/>
  <c r="E51" i="3"/>
  <c r="D51" i="3"/>
  <c r="G50" i="3" l="1"/>
  <c r="G51" i="3" s="1"/>
  <c r="E50" i="3"/>
  <c r="D50" i="3"/>
  <c r="F48" i="3"/>
  <c r="F47" i="3" l="1"/>
  <c r="F52" i="3" s="1"/>
  <c r="E47" i="3"/>
  <c r="E52" i="3" s="1"/>
  <c r="D52" i="3"/>
  <c r="E38" i="3" l="1"/>
  <c r="D38" i="3"/>
  <c r="F37" i="3"/>
  <c r="E37" i="3"/>
  <c r="D37" i="3"/>
  <c r="F36" i="3" l="1"/>
  <c r="E36" i="3"/>
  <c r="D36" i="3"/>
  <c r="G45" i="3" l="1"/>
  <c r="F35" i="3" l="1"/>
  <c r="E35" i="3"/>
  <c r="D35" i="3"/>
  <c r="F25" i="3"/>
  <c r="E25" i="3"/>
  <c r="D25" i="3"/>
  <c r="F34" i="3" l="1"/>
  <c r="E34" i="3"/>
  <c r="D34" i="3"/>
  <c r="F33" i="3"/>
  <c r="E33" i="3"/>
  <c r="D33" i="3"/>
  <c r="F32" i="3"/>
  <c r="E32" i="3"/>
  <c r="D32" i="3"/>
  <c r="F31" i="3" l="1"/>
  <c r="E31" i="3"/>
  <c r="D31" i="3"/>
  <c r="F24" i="3" l="1"/>
  <c r="E24" i="3"/>
  <c r="D24" i="3"/>
  <c r="F23" i="3"/>
  <c r="E23" i="3"/>
  <c r="D23" i="3"/>
  <c r="F20" i="3" l="1"/>
  <c r="F43" i="3" s="1"/>
  <c r="E20" i="3"/>
  <c r="E43" i="3" s="1"/>
  <c r="D20" i="3"/>
  <c r="D43" i="3" s="1"/>
  <c r="F19" i="3"/>
  <c r="E19" i="3"/>
  <c r="F18" i="3"/>
  <c r="F49" i="3" s="1"/>
  <c r="F50" i="3" s="1"/>
  <c r="E17" i="5" l="1"/>
  <c r="I11" i="5" l="1"/>
  <c r="H11" i="5"/>
  <c r="G11" i="5"/>
  <c r="E11" i="5"/>
  <c r="D11" i="5"/>
  <c r="C11" i="5"/>
  <c r="I10" i="5"/>
  <c r="H10" i="5"/>
  <c r="G10" i="5"/>
  <c r="E10" i="5"/>
  <c r="D10" i="5"/>
  <c r="C10" i="5"/>
  <c r="I9" i="5"/>
  <c r="H9" i="5"/>
  <c r="G9" i="5"/>
  <c r="E9" i="5"/>
  <c r="D9" i="5"/>
  <c r="C9" i="5"/>
  <c r="H73" i="5"/>
  <c r="H72" i="5"/>
  <c r="F73" i="5"/>
  <c r="F72" i="5"/>
  <c r="E8" i="5"/>
  <c r="D8" i="5"/>
  <c r="C8" i="5"/>
  <c r="E7" i="5"/>
  <c r="D7" i="5"/>
  <c r="C7" i="5"/>
  <c r="E6" i="5"/>
  <c r="D6" i="5"/>
  <c r="C6" i="5"/>
  <c r="E5" i="5"/>
  <c r="D5" i="5"/>
  <c r="C5" i="5"/>
  <c r="G39" i="3" l="1"/>
  <c r="F39" i="3"/>
  <c r="E39" i="3"/>
  <c r="D39" i="3"/>
  <c r="G26" i="3"/>
  <c r="F26" i="3"/>
  <c r="E26" i="3"/>
  <c r="D26" i="3"/>
  <c r="G21" i="3"/>
  <c r="D12" i="3"/>
  <c r="F11" i="3"/>
  <c r="E11" i="3"/>
  <c r="D11" i="3"/>
  <c r="F10" i="3"/>
  <c r="E10" i="3"/>
  <c r="G34" i="2"/>
  <c r="F34" i="2"/>
  <c r="E34" i="2"/>
  <c r="D34" i="2"/>
  <c r="C34" i="2"/>
  <c r="G33" i="2"/>
  <c r="F33" i="2"/>
  <c r="E33" i="2"/>
  <c r="D33" i="2"/>
  <c r="C33" i="2"/>
  <c r="G32" i="2"/>
  <c r="F32" i="2"/>
  <c r="E32" i="2"/>
  <c r="D32" i="2"/>
  <c r="C32" i="2"/>
  <c r="G31" i="2"/>
  <c r="F31" i="2"/>
  <c r="E31" i="2"/>
  <c r="D31" i="2"/>
  <c r="C31" i="2"/>
  <c r="C29" i="2"/>
  <c r="C28" i="2"/>
  <c r="C27" i="2"/>
  <c r="G26" i="2"/>
  <c r="G30" i="2" s="1"/>
  <c r="F26" i="2"/>
  <c r="F30" i="2" s="1"/>
  <c r="E26" i="2"/>
  <c r="E30" i="2" s="1"/>
  <c r="D26" i="2"/>
  <c r="D30" i="2" s="1"/>
  <c r="C26" i="2"/>
  <c r="C25" i="2"/>
  <c r="C24" i="2"/>
  <c r="G17" i="2"/>
  <c r="F17" i="2"/>
  <c r="E17" i="2"/>
  <c r="D17" i="2"/>
  <c r="C17" i="2"/>
  <c r="G16" i="2"/>
  <c r="F16" i="2"/>
  <c r="E16" i="2"/>
  <c r="D16" i="2"/>
  <c r="C16" i="2"/>
  <c r="G15" i="2"/>
  <c r="F15" i="2"/>
  <c r="E15" i="2"/>
  <c r="D15" i="2"/>
  <c r="C15" i="2"/>
  <c r="G14" i="2"/>
  <c r="F14" i="2"/>
  <c r="E14" i="2"/>
  <c r="D14" i="2"/>
  <c r="C14" i="2"/>
  <c r="G11" i="2"/>
  <c r="F11" i="2"/>
  <c r="E11" i="2"/>
  <c r="D11" i="2"/>
  <c r="C11" i="2"/>
  <c r="G10" i="2"/>
  <c r="F10" i="2"/>
  <c r="E10" i="2"/>
  <c r="D10" i="2"/>
  <c r="C10" i="2"/>
  <c r="F9" i="2"/>
  <c r="C9" i="2"/>
  <c r="G8" i="2"/>
  <c r="F8" i="2"/>
  <c r="C8" i="2"/>
  <c r="G7" i="2"/>
  <c r="F7" i="2"/>
  <c r="E7" i="2"/>
  <c r="D7" i="2"/>
  <c r="C7" i="2"/>
  <c r="G6" i="2"/>
  <c r="F6" i="2"/>
  <c r="E6" i="2"/>
  <c r="D6" i="2"/>
  <c r="C6" i="2"/>
  <c r="G27" i="3" l="1"/>
  <c r="G40" i="3" s="1"/>
  <c r="D18" i="2"/>
  <c r="F35" i="2"/>
  <c r="F36" i="2" s="1"/>
  <c r="E18" i="2"/>
  <c r="G35" i="2"/>
  <c r="G36" i="2" s="1"/>
  <c r="F18" i="2"/>
  <c r="D35" i="2"/>
  <c r="C35" i="2"/>
  <c r="C18" i="2"/>
  <c r="G18" i="2"/>
  <c r="C30" i="2"/>
  <c r="E35" i="2"/>
  <c r="E36" i="2" s="1"/>
  <c r="G13" i="2"/>
  <c r="C36" i="2" l="1"/>
  <c r="D36" i="2"/>
  <c r="G19" i="2"/>
  <c r="G37" i="2" s="1"/>
  <c r="F21" i="3" l="1"/>
  <c r="F27" i="3" s="1"/>
  <c r="F40" i="3" s="1"/>
  <c r="E21" i="3"/>
  <c r="E27" i="3" s="1"/>
  <c r="E40" i="3" s="1"/>
  <c r="F13" i="2"/>
  <c r="F19" i="2" s="1"/>
  <c r="F37" i="2" s="1"/>
  <c r="E13" i="2"/>
  <c r="E19" i="2" s="1"/>
  <c r="E37" i="2" s="1"/>
  <c r="C13" i="2"/>
  <c r="C19" i="2" s="1"/>
  <c r="C37" i="2" s="1"/>
  <c r="D13" i="2"/>
  <c r="D19" i="2" s="1"/>
  <c r="D37" i="2" s="1"/>
  <c r="D19" i="3" l="1"/>
  <c r="D21" i="3" s="1"/>
  <c r="D27" i="3" s="1"/>
  <c r="D40" i="3" s="1"/>
  <c r="E42" i="3" l="1"/>
  <c r="E45" i="3" s="1"/>
  <c r="D42" i="3"/>
  <c r="D45" i="3" s="1"/>
  <c r="F42" i="3"/>
  <c r="F45" i="3" s="1"/>
</calcChain>
</file>

<file path=xl/sharedStrings.xml><?xml version="1.0" encoding="utf-8"?>
<sst xmlns="http://schemas.openxmlformats.org/spreadsheetml/2006/main" count="1069" uniqueCount="540">
  <si>
    <t>FORM GSTR-9</t>
  </si>
  <si>
    <t>(See rule 80)</t>
  </si>
  <si>
    <t>Annual Return</t>
  </si>
  <si>
    <t>Pt. I</t>
  </si>
  <si>
    <t>Basic Details</t>
  </si>
  <si>
    <t>Financial Year</t>
  </si>
  <si>
    <t>2017-18 ( Jul-17 to Mar-18)</t>
  </si>
  <si>
    <t>GSTIN</t>
  </si>
  <si>
    <t>3A</t>
  </si>
  <si>
    <t>Legal Name</t>
  </si>
  <si>
    <t>3B</t>
  </si>
  <si>
    <t>Trade Name (if any)</t>
  </si>
  <si>
    <t>Pt. II</t>
  </si>
  <si>
    <t>Details of Outward and inward supplies declared during the financial year</t>
  </si>
  <si>
    <t xml:space="preserve">(Amount in Rs. in all tables)   </t>
  </si>
  <si>
    <t xml:space="preserve"> </t>
  </si>
  <si>
    <t>Nature of Supplies</t>
  </si>
  <si>
    <t>Taxable Value</t>
  </si>
  <si>
    <t>Central Tax</t>
  </si>
  <si>
    <t>State Tax / UT Tax</t>
  </si>
  <si>
    <t>Integrated Tax</t>
  </si>
  <si>
    <t>Cess</t>
  </si>
  <si>
    <t>Details of advances, inward and outward supplies on which tax is payable as declared in returns filed during the financial year</t>
  </si>
  <si>
    <t>A</t>
  </si>
  <si>
    <t>Supplies made to un-registered persons (B2C)</t>
  </si>
  <si>
    <t>B</t>
  </si>
  <si>
    <t>Supplies made to registered persons (B2B)</t>
  </si>
  <si>
    <t>C</t>
  </si>
  <si>
    <t>Zero rated supply (Export) on payment of tax (except supplies to SEZs)</t>
  </si>
  <si>
    <t>D</t>
  </si>
  <si>
    <t>Supply to SEZs on payment of tax</t>
  </si>
  <si>
    <t>E</t>
  </si>
  <si>
    <t>Deemed Exports</t>
  </si>
  <si>
    <t>F</t>
  </si>
  <si>
    <t>Advances on which tax has been paid but invoice has not been issued (not covered under (A) to (E) above)</t>
  </si>
  <si>
    <t>G</t>
  </si>
  <si>
    <t>Inward supplies on which tax is to be paid on reverse charge basis</t>
  </si>
  <si>
    <t>H</t>
  </si>
  <si>
    <t>Sub-total (A to G above)</t>
  </si>
  <si>
    <t>I</t>
  </si>
  <si>
    <t>Credit Notes issued in respect of transactions specified in (B) to (E) above (-)</t>
  </si>
  <si>
    <t>J</t>
  </si>
  <si>
    <t>Debit Notes issued in respect of transactions specified in (B) to (E) above (+)</t>
  </si>
  <si>
    <t>K</t>
  </si>
  <si>
    <t>Supplies / tax declared through Amendments (+)</t>
  </si>
  <si>
    <t>L</t>
  </si>
  <si>
    <t>Supplies / tax reduced through Amendments (-)</t>
  </si>
  <si>
    <t>M</t>
  </si>
  <si>
    <t>Sub-total (I to L above)</t>
  </si>
  <si>
    <t>N</t>
  </si>
  <si>
    <t>Supplies and advances on which tax is to be paid (H + M) above</t>
  </si>
  <si>
    <t>Details of Outward supplies on which tax is not payable as declared in returns filed during the financial year</t>
  </si>
  <si>
    <t>Zero rated supply (Export) without payment of tax</t>
  </si>
  <si>
    <t>Supply to SEZs without payment of tax</t>
  </si>
  <si>
    <t>Supplies on which tax is to be paid by the recipient on reverse charge basis</t>
  </si>
  <si>
    <t>Exempted</t>
  </si>
  <si>
    <t>Nil Rated</t>
  </si>
  <si>
    <t>Non-GST supply</t>
  </si>
  <si>
    <t>Sub-total (A to F above)</t>
  </si>
  <si>
    <t>Credit Notes issued in respect of transactions specified in A to F above (-)</t>
  </si>
  <si>
    <t>Debit Notes issued in respect of transactions specified
in A to F above (+)</t>
  </si>
  <si>
    <t>Supplies declared through Amendments (+)</t>
  </si>
  <si>
    <t>Supplies reduced through Amendments (-)</t>
  </si>
  <si>
    <t>Sub-Total (H to K above)</t>
  </si>
  <si>
    <t>Turnover on which tax is not to be paid  (G + L above)</t>
  </si>
  <si>
    <t>Total Turnover (including advances) (4N + 5M - 4G above)</t>
  </si>
  <si>
    <t>Pt. III</t>
  </si>
  <si>
    <t>Details of ITC as declared in returns filed during the financial year</t>
  </si>
  <si>
    <t>Description</t>
  </si>
  <si>
    <t>Type</t>
  </si>
  <si>
    <t>State Tax / UT
Tax</t>
  </si>
  <si>
    <t>Details of ITC availed as declared in returns filed during the financial year</t>
  </si>
  <si>
    <t>Total amount of input tax credit availed through FORM GSTR-3B (sum total of Table 4A of FORM GSTR-3B)</t>
  </si>
  <si>
    <t>Inward supplies (other than imports and inward supplies liable to reverse charge but includes services received from SEZs)</t>
  </si>
  <si>
    <t>Inputs</t>
  </si>
  <si>
    <t>Capital Goods</t>
  </si>
  <si>
    <t>Input Services</t>
  </si>
  <si>
    <t>Inward supplies received from unregistered persons liable to reverse charge (other than B above) on which tax is paid &amp; ITC availed</t>
  </si>
  <si>
    <t>Inward supplies received from registered persons liable to reverse charge (other than B above) on which tax is paid and ITC availed</t>
  </si>
  <si>
    <t>Import of goods (including supplies from SEZs)</t>
  </si>
  <si>
    <t>Import of services (excluding inward supplies from SEZs)</t>
  </si>
  <si>
    <t>Input Tax credit received from ISD</t>
  </si>
  <si>
    <t>Amount of ITC reclaimed (other than B above) under the provisions of the Act</t>
  </si>
  <si>
    <t>Sub-total (B to H above)</t>
  </si>
  <si>
    <t>Difference (I - A above)</t>
  </si>
  <si>
    <t>Transition Credit through TRAN-I (including revisions if any)</t>
  </si>
  <si>
    <t>Transition Credit through TRAN-II</t>
  </si>
  <si>
    <t>Any other ITC availed but not specified above</t>
  </si>
  <si>
    <t>Sub-total (K to M  above)</t>
  </si>
  <si>
    <t>O</t>
  </si>
  <si>
    <t>Total ITC availed (I +  N above)</t>
  </si>
  <si>
    <t>Details of ITC Reversed and  Ineligible ITC as declared in returns filed during the financial year</t>
  </si>
  <si>
    <t>As per Rule 37</t>
  </si>
  <si>
    <t>As per Rule 39</t>
  </si>
  <si>
    <t>As per Rule 42</t>
  </si>
  <si>
    <t>As per Rule 43</t>
  </si>
  <si>
    <t>As per section 17(5)</t>
  </si>
  <si>
    <t>Reversal of TRAN-I credit</t>
  </si>
  <si>
    <t>Reversal of TRAN-II credit</t>
  </si>
  <si>
    <t>Other reversals (pl. specify)</t>
  </si>
  <si>
    <t>Total ITC Reversed (A to H above)</t>
  </si>
  <si>
    <t>Net ITC Available for Utilization (6O - 7I)</t>
  </si>
  <si>
    <t>Other ITC related information</t>
  </si>
  <si>
    <t>ITC as per GSTR-2A (Table 3 &amp; 5 thereof)</t>
  </si>
  <si>
    <t>ITC as per sum total of 6(B) and 6(H) above</t>
  </si>
  <si>
    <t>ITC on inward supplies (other than imports and inward supplies liable to reverse charge but includes services received from SEZs) received during 2017-18 but availed during April to September, 2018</t>
  </si>
  <si>
    <t>Difference [A-(B+C)]</t>
  </si>
  <si>
    <t>ITC available but not availed (out of D)</t>
  </si>
  <si>
    <t>ITC available but ineligible (out of D)</t>
  </si>
  <si>
    <t>IGST paid on import of goods (including supplies from SEZ)</t>
  </si>
  <si>
    <t>IGST credit availed on import of goods (as per 6(E) above)</t>
  </si>
  <si>
    <t>Difference (G-H)</t>
  </si>
  <si>
    <t>ITC available but not availed on import of goods (Equal to I)</t>
  </si>
  <si>
    <t>Total ITC to be lapsed in current financial year (E + F + J)</t>
  </si>
  <si>
    <t>Pt. IV</t>
  </si>
  <si>
    <t>Details of tax paid as declared in returns filed during the financial year</t>
  </si>
  <si>
    <t>Tax Payable</t>
  </si>
  <si>
    <t>Paid through cash</t>
  </si>
  <si>
    <t>Paid through ITC</t>
  </si>
  <si>
    <t>State/UT Tax</t>
  </si>
  <si>
    <t>Interest</t>
  </si>
  <si>
    <t>Late fee</t>
  </si>
  <si>
    <t>Penalty</t>
  </si>
  <si>
    <t>Other</t>
  </si>
  <si>
    <t>Pt. V</t>
  </si>
  <si>
    <t>Particulars of the transactions for the previous FY declared in returns of April to September of current FY or upto date of filing of annual return of previous FY   whichever is earlier</t>
  </si>
  <si>
    <t>Supplies / tax declared through Amendments (+) (net of debit notes)</t>
  </si>
  <si>
    <t>Supplies / tax reduced through Amendments (-) (net of credit notes)</t>
  </si>
  <si>
    <t>Reversal of ITC availed during previous financial year</t>
  </si>
  <si>
    <t>ITC availed for the previous financial year</t>
  </si>
  <si>
    <t>Differential tax paid on account of declaration in 10 &amp; 11 above</t>
  </si>
  <si>
    <t>Payable</t>
  </si>
  <si>
    <t>Paid</t>
  </si>
  <si>
    <t>Pt. VI</t>
  </si>
  <si>
    <t>Other Information</t>
  </si>
  <si>
    <t>Particulars of Demands and Refunds</t>
  </si>
  <si>
    <t>Details</t>
  </si>
  <si>
    <t>Late Fee
/  Others</t>
  </si>
  <si>
    <t>Total Refund claimed</t>
  </si>
  <si>
    <t>Total Refund sanctioned</t>
  </si>
  <si>
    <t>Total Refund Rejected</t>
  </si>
  <si>
    <t>Total Refund Pending</t>
  </si>
  <si>
    <t>Total demand of taxes</t>
  </si>
  <si>
    <t>Total taxes paid in respect of E above</t>
  </si>
  <si>
    <t>Total demands pending out of E above</t>
  </si>
  <si>
    <t>Information on supplies received from composition taxpayers, deemed supply under section 143 and goods sent on approval basis</t>
  </si>
  <si>
    <t>Supplies received from Composition taxpayers</t>
  </si>
  <si>
    <t>Deemed supply  under Section 143</t>
  </si>
  <si>
    <t>Goods sent on approval basis but not returned</t>
  </si>
  <si>
    <t>HSN Wise Summary of outward supplies</t>
  </si>
  <si>
    <t>HSN
Code</t>
  </si>
  <si>
    <t>UQC</t>
  </si>
  <si>
    <t>Total Quantity</t>
  </si>
  <si>
    <t>Rate of Tax</t>
  </si>
  <si>
    <t>HSN Wise Summary of Inward supplies</t>
  </si>
  <si>
    <t>Late fee payable and paid</t>
  </si>
  <si>
    <t>State Tax</t>
  </si>
  <si>
    <t>Numbers</t>
  </si>
  <si>
    <t>Kilograms</t>
  </si>
  <si>
    <t>Kilometer</t>
  </si>
  <si>
    <t xml:space="preserve">190015 Cross Charge deducted manually </t>
  </si>
  <si>
    <t>GSTR-1</t>
  </si>
  <si>
    <t>GSTR-3B</t>
  </si>
  <si>
    <t xml:space="preserve">Table 6A </t>
  </si>
  <si>
    <t xml:space="preserve">Table 6C </t>
  </si>
  <si>
    <t>Table 11A(1) + Table 11A(2)  - Table 11B(1)  - Table 11B(2) +
Table 11II</t>
  </si>
  <si>
    <t xml:space="preserve">Table 3.1(d) </t>
  </si>
  <si>
    <t>Table 9(B)</t>
  </si>
  <si>
    <t xml:space="preserve">Table 9(A)  + Table 9(C) </t>
  </si>
  <si>
    <t>Table 6B</t>
  </si>
  <si>
    <t>Table 4B</t>
  </si>
  <si>
    <t xml:space="preserve">Table 8A,8B,8C &amp; 8D </t>
  </si>
  <si>
    <t xml:space="preserve">Table 9(B) </t>
  </si>
  <si>
    <t>Table 4A</t>
  </si>
  <si>
    <t>Table 4(A)(5)</t>
  </si>
  <si>
    <t>Table 4(A)(3)</t>
  </si>
  <si>
    <t>Table 4(A)(1)</t>
  </si>
  <si>
    <t>Table 4(A)(2)</t>
  </si>
  <si>
    <t>Table 4(A)(4)</t>
  </si>
  <si>
    <t>Table 4(B)</t>
  </si>
  <si>
    <t>Table 5</t>
  </si>
  <si>
    <t>Table 12</t>
  </si>
  <si>
    <t xml:space="preserve">Table 4(B) </t>
  </si>
  <si>
    <t>Table 4(A)</t>
  </si>
  <si>
    <t>GSTR - 1</t>
  </si>
  <si>
    <t>[See Rule 59(1)]</t>
  </si>
  <si>
    <t>Details of Outward supplies of goods or services</t>
  </si>
  <si>
    <t>Year</t>
  </si>
  <si>
    <t>Month</t>
  </si>
  <si>
    <t>(a)</t>
  </si>
  <si>
    <t>Legal name of the registered person</t>
  </si>
  <si>
    <t>(b)</t>
  </si>
  <si>
    <t>Trade name, if any</t>
  </si>
  <si>
    <t>Aggregate Turnover in the preceding Financial Year</t>
  </si>
  <si>
    <t>Aggregate Turnover - April to June, 2017</t>
  </si>
  <si>
    <t>Taxable outward supplies made to registered persons (including UIN-holders) other than supplies covered by Table 6</t>
  </si>
  <si>
    <t>GSTIN/UIN</t>
  </si>
  <si>
    <t>Invoice details</t>
  </si>
  <si>
    <t>Amount</t>
  </si>
  <si>
    <t>Place of
Supply
(Name of
State/UT)</t>
  </si>
  <si>
    <t>No.</t>
  </si>
  <si>
    <t>Date</t>
  </si>
  <si>
    <t>Value</t>
  </si>
  <si>
    <t>Rate</t>
  </si>
  <si>
    <t>4A. Supplies other than those (i) attracting reverse charge and (ii) supplies made through ecommerce operator</t>
  </si>
  <si>
    <t>4B. Supplies attracting tax on reverse charge basis</t>
  </si>
  <si>
    <t>4C. Supplies made through e-commerce operator attracting TCS (operator wise, rate wise)</t>
  </si>
  <si>
    <t>Taxable outward inter-state supplies to un-registered persons where the invoice value is more than Rs. 2.5 lakh</t>
  </si>
  <si>
    <t>Place of Supply
(State/UT)</t>
  </si>
  <si>
    <t>5A. Outward supplies (other than supplies made through e-commerce operator, rate wise)</t>
  </si>
  <si>
    <t>5B. Supplies made through e-commerce operator attracting TCS (operator wise, rate wise)</t>
  </si>
  <si>
    <t>GSTIN of e-commerce operator</t>
  </si>
  <si>
    <t>Zero rated supplies and Deemed Exports</t>
  </si>
  <si>
    <t>Shipping bill/ Bill
of export</t>
  </si>
  <si>
    <t>Inegrated Tax</t>
  </si>
  <si>
    <t>Amt.</t>
  </si>
  <si>
    <t>6A. Exports</t>
  </si>
  <si>
    <t>6B. Supplies made to SEZ unit or SEZ Developer</t>
  </si>
  <si>
    <t>6C. Deemed exports</t>
  </si>
  <si>
    <t>Taxable supplies (Net of debit notes and credit notes) to unregistered persons other than the supplies covered in Table 5</t>
  </si>
  <si>
    <t>Rate of tax</t>
  </si>
  <si>
    <t>Total Taxable Value</t>
  </si>
  <si>
    <t>Integrated</t>
  </si>
  <si>
    <t>Central</t>
  </si>
  <si>
    <t>State Tax/UT Tax</t>
  </si>
  <si>
    <t>7A</t>
  </si>
  <si>
    <t>Intra-State supplies</t>
  </si>
  <si>
    <t xml:space="preserve">7A(1). </t>
  </si>
  <si>
    <t>Consolidated rate wise outward supplies (including supplies made through e-commerce operator attracting TCS)</t>
  </si>
  <si>
    <t>7A(2).</t>
  </si>
  <si>
    <t>Out of supplies mentioned at 7A(1), value of suplies made through e-Commerce Operators attracting TCS (operator wise, rate wise)</t>
  </si>
  <si>
    <t xml:space="preserve">7B. </t>
  </si>
  <si>
    <t>Inter-State supplies where invoice value is upto Rs. 2.5 Lakh (Rate wise)</t>
  </si>
  <si>
    <t>7B(1).</t>
  </si>
  <si>
    <t>Place of supply (Name of state)</t>
  </si>
  <si>
    <t>Gujarat</t>
  </si>
  <si>
    <t>7B(2)</t>
  </si>
  <si>
    <t>Out of supplies mentioned in 7B (1), the supplies made through e-Commerce Operators (Operator wise, rate wise)</t>
  </si>
  <si>
    <t>Nil rated, exempted and non GST outward supplies</t>
  </si>
  <si>
    <t>Nil Rated
Supplies</t>
  </si>
  <si>
    <t>Exempted
(Other than Nil rated/ non GST supply)</t>
  </si>
  <si>
    <t xml:space="preserve">Non-GST  </t>
  </si>
  <si>
    <t>8A.</t>
  </si>
  <si>
    <t>Inter-state supplies to registered persons</t>
  </si>
  <si>
    <t>8B.</t>
  </si>
  <si>
    <t>Intra-state supplies to registered persons</t>
  </si>
  <si>
    <t>8C.</t>
  </si>
  <si>
    <t>Inter-state supplies to unregistered persons</t>
  </si>
  <si>
    <t>8D.</t>
  </si>
  <si>
    <t>Intra-state supplies to unregistered persons</t>
  </si>
  <si>
    <t>Amendments to taxable outward supply details furnished in returns for earlier tax periods in Table 4,5 and 6 [including debit notes, credit notes, refund vouchers issued during current period and amendments thereof</t>
  </si>
  <si>
    <t>Details of original document</t>
  </si>
  <si>
    <t>Revised details of document or details of original Debit/Credit Notes or refund vouchers</t>
  </si>
  <si>
    <t>Place of supply</t>
  </si>
  <si>
    <t>Invoice</t>
  </si>
  <si>
    <t>Shipping Bill</t>
  </si>
  <si>
    <t>State / 
UT Tax</t>
  </si>
  <si>
    <t>Inv. No.</t>
  </si>
  <si>
    <t>Inv. Date</t>
  </si>
  <si>
    <t>9A.</t>
  </si>
  <si>
    <t>If the invoice/shipping bill details furnished earlier were incorrect</t>
  </si>
  <si>
    <t>9B.</t>
  </si>
  <si>
    <t>Debit Notes/ Credit Notes/ Refund voucher [original]</t>
  </si>
  <si>
    <t>9C.</t>
  </si>
  <si>
    <t>Debit notes/ Credit Notes/ Refund voucher [amendments thereof]</t>
  </si>
  <si>
    <t>Amendments to taxable outward supplies to unregistered persons furnished in returns for earlier tax periods in Table 7</t>
  </si>
  <si>
    <t>Total Taxable value</t>
  </si>
  <si>
    <t>10A.</t>
  </si>
  <si>
    <t>Intra-state supplies [including supplies made through e-commerce operator attracting TCS] [Rate wise]</t>
  </si>
  <si>
    <t>10A. (1).</t>
  </si>
  <si>
    <t>Out of supplies mentioned at 10A, value of supplies made through e-commerce operators attracting TCS (operator wise, rate wise)</t>
  </si>
  <si>
    <t>10B.</t>
  </si>
  <si>
    <t>Inter-state supplies [including supplies made through e-commerce operator attracting TCS] [Rate wise]</t>
  </si>
  <si>
    <t>May-2017</t>
  </si>
  <si>
    <t>10B(1).</t>
  </si>
  <si>
    <t xml:space="preserve">Out of supplies mentioned at 10B, value of supplies made through e-commerce operators attracting </t>
  </si>
  <si>
    <t>Consolidated statement of advances received/Advance adjusted in the current tax period/Amendments of information furnished in earlier tax period</t>
  </si>
  <si>
    <t>Gross Advance Received/adjusted</t>
  </si>
  <si>
    <t>State/UT</t>
  </si>
  <si>
    <t>Information for the current tax period</t>
  </si>
  <si>
    <t>11A.</t>
  </si>
  <si>
    <t>Advance amount received in the tax period for which invoice has not been issued (tax amount to tbe added to output tax liability)</t>
  </si>
  <si>
    <t>11A(1).</t>
  </si>
  <si>
    <t>Intra-state supplies (Rate wise)</t>
  </si>
  <si>
    <t xml:space="preserve">11A(2). </t>
  </si>
  <si>
    <t>Inter-state supplies (Rate wise)</t>
  </si>
  <si>
    <t xml:space="preserve">11B. </t>
  </si>
  <si>
    <t>Advance amount received in earlier tax period and adjusted against the supplies being shown in this tax period in Table Nos. 4,5,6,7</t>
  </si>
  <si>
    <t>11B(1).</t>
  </si>
  <si>
    <t>Intra-state supplies (rate wise)</t>
  </si>
  <si>
    <t>11B(2).</t>
  </si>
  <si>
    <t>II</t>
  </si>
  <si>
    <t>Amendments of information furnished in Table No. 11[1] in GSTR-1 statement for earlier tax periods [Furnish revised information]</t>
  </si>
  <si>
    <t>Amendments relating to information furnished in S.No. (select)</t>
  </si>
  <si>
    <t>HSN-wise summary of outward supplies</t>
  </si>
  <si>
    <t>Sr. No.</t>
  </si>
  <si>
    <t>HSN</t>
  </si>
  <si>
    <t>Description (Optional if HSN is provided)</t>
  </si>
  <si>
    <t>Total Value</t>
  </si>
  <si>
    <t>Documents issued during the tax period</t>
  </si>
  <si>
    <t>Nature of document</t>
  </si>
  <si>
    <t>Total number</t>
  </si>
  <si>
    <t xml:space="preserve">Cancelled </t>
  </si>
  <si>
    <t>Net issued</t>
  </si>
  <si>
    <t>From</t>
  </si>
  <si>
    <t>To</t>
  </si>
  <si>
    <t>Invoices for outward supply</t>
  </si>
  <si>
    <t>Invoices for inward supply from unregistered person</t>
  </si>
  <si>
    <t>Revised Invoice</t>
  </si>
  <si>
    <t>Debit Note</t>
  </si>
  <si>
    <t>Credit Note</t>
  </si>
  <si>
    <t>Receipt voucher</t>
  </si>
  <si>
    <t>Payment voucher</t>
  </si>
  <si>
    <t>Refund Voucher</t>
  </si>
  <si>
    <t>Delivery challan for job work</t>
  </si>
  <si>
    <t>Delivery Challan for supply on approval</t>
  </si>
  <si>
    <t>Delivery challan incase of liquid gas</t>
  </si>
  <si>
    <t>Delivery challan in cases other than by way of supply (excluding at S no. 9 to 11)</t>
  </si>
  <si>
    <t>Verification</t>
  </si>
  <si>
    <t>I hereby solemnly affirm and declare that the information given herein above is true and correct to the best of my knowledge and belief and nothing has been concealed therefrom.</t>
  </si>
  <si>
    <t>and in case of any reduction in output tax liability the benefit thereof has been/will be passed on to the recipient of supply.</t>
  </si>
  <si>
    <t>Signatures……………………………</t>
  </si>
  <si>
    <t>Place:</t>
  </si>
  <si>
    <t>Name of Authorised Signatory</t>
  </si>
  <si>
    <t>Date:</t>
  </si>
  <si>
    <t>Designation/Status</t>
  </si>
  <si>
    <t>Form GSTR-3B</t>
  </si>
  <si>
    <t>[See rule 61(5)]</t>
  </si>
  <si>
    <t>Auto-populated</t>
  </si>
  <si>
    <t xml:space="preserve"> Details of Outward Supplies and inward supplies liable to reverse charge</t>
  </si>
  <si>
    <t>(a) Outward taxable  supplies  (other than zero rated, nil rated and exempted)</t>
  </si>
  <si>
    <t>(b) Outward taxable  supplies  (zero rated)</t>
  </si>
  <si>
    <t>(c) Other outward supplies (Nil rated, exempted)</t>
  </si>
  <si>
    <t>(d) Inward supplies (liable to reverse charge)</t>
  </si>
  <si>
    <t>(e) Non-GST outward supplies</t>
  </si>
  <si>
    <t>Of the supplies shown in 3.1 (a)  above, details of inter-State supplies made to unregistered persons, composition taxable persons and UIN holders</t>
  </si>
  <si>
    <t>Place of Supply (State/UT)</t>
  </si>
  <si>
    <t>Amount of Integrated Tax</t>
  </si>
  <si>
    <t>Supplies made to Unregistered Persons</t>
  </si>
  <si>
    <t>Supplies made to Composition Taxable Persons</t>
  </si>
  <si>
    <t>Supplies made to UIN holders</t>
  </si>
  <si>
    <t>Eligible ITC</t>
  </si>
  <si>
    <t>(A) ITC Available (whether in full or part)</t>
  </si>
  <si>
    <t>(1) Import of goods</t>
  </si>
  <si>
    <t>(2) Import of services</t>
  </si>
  <si>
    <t>(3) Inward supplies liable to reverse charge (other than 1 &amp; 2 above)</t>
  </si>
  <si>
    <t>(4) Inward supplies from ISD</t>
  </si>
  <si>
    <t>(5) All other ITC</t>
  </si>
  <si>
    <t>(B) ITC Reversed</t>
  </si>
  <si>
    <t>(1) As per rules 42 &amp; 43 of CGST Rules</t>
  </si>
  <si>
    <t>(2) Others</t>
  </si>
  <si>
    <t>(C) Net ITC Available (A) - (B)</t>
  </si>
  <si>
    <t>(D) Ineligible ITC</t>
  </si>
  <si>
    <t>(1) As per section 17(5)</t>
  </si>
  <si>
    <t>Value of exempt, nil-rated and non-GST inward supplies</t>
  </si>
  <si>
    <t>Inter-State supplies</t>
  </si>
  <si>
    <t>From a supplier under composition scheme, Exempt and Nil rated supply</t>
  </si>
  <si>
    <t>Non GST supply</t>
  </si>
  <si>
    <t>Payment of Tax</t>
  </si>
  <si>
    <t>Tax payable</t>
  </si>
  <si>
    <t>Tax paid TDS/TCS</t>
  </si>
  <si>
    <t>Tax/Cess paid in cash</t>
  </si>
  <si>
    <t>Late Fee</t>
  </si>
  <si>
    <t>TDS/TCS Credit</t>
  </si>
  <si>
    <t>TDS</t>
  </si>
  <si>
    <t>TCS</t>
  </si>
  <si>
    <t>Verification (by authorized signatory)</t>
  </si>
  <si>
    <t xml:space="preserve">I hereby solemnly affirm and declare that the information given herein above is true and correct to the best of my knowledge and belief and nothing </t>
  </si>
  <si>
    <t>has been concealed there from.</t>
  </si>
  <si>
    <t>Instructions:</t>
  </si>
  <si>
    <t>1)</t>
  </si>
  <si>
    <t xml:space="preserve">Value of Taxable Supplies = Value of invoices + value of Debit Notes - value of credit notes </t>
  </si>
  <si>
    <t>+ value of advances received for which invoices have not been issued in the same month</t>
  </si>
  <si>
    <t>- value of advances adjusted against invoices</t>
  </si>
  <si>
    <t>2)</t>
  </si>
  <si>
    <t>Details of advances as well as adjustment of same against invoices to be adjusted and not shown separately</t>
  </si>
  <si>
    <t>3)</t>
  </si>
  <si>
    <t>Amendment in any details to be adjusted and not shown separately.</t>
  </si>
  <si>
    <t>4C</t>
  </si>
  <si>
    <t>4B</t>
  </si>
  <si>
    <t>4A</t>
  </si>
  <si>
    <t>4D</t>
  </si>
  <si>
    <t>4E</t>
  </si>
  <si>
    <t>4F</t>
  </si>
  <si>
    <t>4G</t>
  </si>
  <si>
    <t>4H</t>
  </si>
  <si>
    <t>4I</t>
  </si>
  <si>
    <t>4J</t>
  </si>
  <si>
    <t>4K</t>
  </si>
  <si>
    <t>4L</t>
  </si>
  <si>
    <t>4M</t>
  </si>
  <si>
    <t>4N</t>
  </si>
  <si>
    <t>5A</t>
  </si>
  <si>
    <t>5B</t>
  </si>
  <si>
    <t>5C</t>
  </si>
  <si>
    <t>5D</t>
  </si>
  <si>
    <t>5E</t>
  </si>
  <si>
    <t>5F</t>
  </si>
  <si>
    <t>5G</t>
  </si>
  <si>
    <t>5H</t>
  </si>
  <si>
    <t>5I</t>
  </si>
  <si>
    <t>5J</t>
  </si>
  <si>
    <t>5K</t>
  </si>
  <si>
    <t>5L</t>
  </si>
  <si>
    <t>5M</t>
  </si>
  <si>
    <t>5N</t>
  </si>
  <si>
    <t>6A</t>
  </si>
  <si>
    <t>6B</t>
  </si>
  <si>
    <t>6C</t>
  </si>
  <si>
    <t>6D</t>
  </si>
  <si>
    <t>6E</t>
  </si>
  <si>
    <t>6F</t>
  </si>
  <si>
    <t>6G</t>
  </si>
  <si>
    <t>6H</t>
  </si>
  <si>
    <t>6I</t>
  </si>
  <si>
    <t>6J</t>
  </si>
  <si>
    <t>6K</t>
  </si>
  <si>
    <t>6L</t>
  </si>
  <si>
    <t>6M</t>
  </si>
  <si>
    <t>6N</t>
  </si>
  <si>
    <t>6O</t>
  </si>
  <si>
    <t>7B</t>
  </si>
  <si>
    <t>7C</t>
  </si>
  <si>
    <t>7D</t>
  </si>
  <si>
    <t>7E</t>
  </si>
  <si>
    <t>7F</t>
  </si>
  <si>
    <t>7G</t>
  </si>
  <si>
    <t>7H</t>
  </si>
  <si>
    <t>7I</t>
  </si>
  <si>
    <t>7J</t>
  </si>
  <si>
    <t>8A</t>
  </si>
  <si>
    <t>8B</t>
  </si>
  <si>
    <t>8C</t>
  </si>
  <si>
    <t>8D</t>
  </si>
  <si>
    <t>8E</t>
  </si>
  <si>
    <t>8F</t>
  </si>
  <si>
    <t>8G</t>
  </si>
  <si>
    <t>8H</t>
  </si>
  <si>
    <t>8I</t>
  </si>
  <si>
    <t>8J</t>
  </si>
  <si>
    <t>8K</t>
  </si>
  <si>
    <t>15A</t>
  </si>
  <si>
    <t>15B</t>
  </si>
  <si>
    <t>15C</t>
  </si>
  <si>
    <t>15D</t>
  </si>
  <si>
    <t>15E</t>
  </si>
  <si>
    <t>15F</t>
  </si>
  <si>
    <t>15G</t>
  </si>
  <si>
    <t>16A</t>
  </si>
  <si>
    <t>16B</t>
  </si>
  <si>
    <t>16C</t>
  </si>
  <si>
    <t>19A</t>
  </si>
  <si>
    <t>19B</t>
  </si>
  <si>
    <t>Table 6A</t>
  </si>
  <si>
    <t>GSTR-9</t>
  </si>
  <si>
    <t>- Export of goods  / services made on payment of IGST.</t>
  </si>
  <si>
    <t>Auto Populated.</t>
  </si>
  <si>
    <t>- Debit notes other than supplies made to B2C.
Issue -  Whether pre-GST Debit notes to be disclosed.</t>
  </si>
  <si>
    <t>Only value to be disclosed. ( gross value without adjustment of credit notes and debit notes).</t>
  </si>
  <si>
    <t>Auto populated</t>
  </si>
  <si>
    <t xml:space="preserve">GSTR-1
Table 4A + Table 4C </t>
  </si>
  <si>
    <t>Auto Populated</t>
  </si>
  <si>
    <t>Input tax credit available in FORM GSTR- 2A but not availed in any of the FORM GSTR-3B returns</t>
  </si>
  <si>
    <t xml:space="preserve">Actual payment of IGST </t>
  </si>
  <si>
    <t>Tax on differential amount</t>
  </si>
  <si>
    <t xml:space="preserve"> ITC availed on Bill of entry and Goods from SEZ.</t>
  </si>
  <si>
    <t>ITC-01, ITC-02</t>
  </si>
  <si>
    <t xml:space="preserve"> Issues - what if this is negative amount.
Will there be real-time updation??</t>
  </si>
  <si>
    <t>As per 6E above.</t>
  </si>
  <si>
    <t>Only demand orders to be disclosed</t>
  </si>
  <si>
    <t>Details of Outward and inward supplies made during the financial year</t>
  </si>
  <si>
    <t>Details of advances, inward and outward supplies made during the financial year on which tax is payable</t>
  </si>
  <si>
    <t>Details of Outward supplies made during the financial year on which tax is not payable</t>
  </si>
  <si>
    <t>Details of ITC for the financial year</t>
  </si>
  <si>
    <t>Details of ITC availed during the financial year</t>
  </si>
  <si>
    <t>Details of ITC Reversed and Ineligible ITC for the financial year</t>
  </si>
  <si>
    <t>ITC available but not availed</t>
  </si>
  <si>
    <t>ITC available but ineligible</t>
  </si>
  <si>
    <t>Particulars of the transactions for the previous FY declared in returns of April to September of current FY or upto date of filing of annual return of previous FY whichever is earlier</t>
  </si>
  <si>
    <t>(Amount in ₹ in all tables)</t>
  </si>
  <si>
    <r>
      <rPr>
        <u/>
        <sz val="18"/>
        <color theme="4" tint="0.39997558519241921"/>
        <rFont val="Times New Roman"/>
        <family val="1"/>
      </rPr>
      <t>GSTR-1</t>
    </r>
    <r>
      <rPr>
        <sz val="18"/>
        <color theme="4" tint="0.39997558519241921"/>
        <rFont val="Times New Roman"/>
        <family val="1"/>
      </rPr>
      <t xml:space="preserve">
Table 5  + Table 7A(1)  + Table 7B(1)  + Table 9 
Table 10A + Table 10B </t>
    </r>
  </si>
  <si>
    <r>
      <t xml:space="preserve">Inward supplies received from unregistered persons liable to reverse charge </t>
    </r>
    <r>
      <rPr>
        <b/>
        <u/>
        <sz val="18"/>
        <rFont val="Times New Roman"/>
        <family val="1"/>
      </rPr>
      <t>(other than B above)</t>
    </r>
    <r>
      <rPr>
        <sz val="18"/>
        <rFont val="Times New Roman"/>
        <family val="1"/>
      </rPr>
      <t xml:space="preserve"> on which tax is paid &amp; ITC availed</t>
    </r>
  </si>
  <si>
    <t>Tax paid in cash</t>
  </si>
  <si>
    <t>(Amount in Rs. For all Tables)</t>
  </si>
  <si>
    <t xml:space="preserve">- Supplies to SEZ on payment of IGST. 
( Issues -  what if disclosed in GSTR-1 or GSTR -3B as normal supply and vice-versa?)
</t>
  </si>
  <si>
    <t>- Supplies to EOU, Supply against advance authorisation, Supply of capital goods against EPCG etc. ( notif. no 48/2017).
Issue - how to disclose supplies made at concessional rate of 0.1% to merchant exporter in terms of notification.</t>
  </si>
  <si>
    <t>- Advances to include B2C and B2B. ( all advances).
 - Only advances for which invoices not issued till year end to be disclosed.
Issue - Advance received on 30.11.17 towards supply of goods for which invoice has not been raised, will be reflected here?
Issue - Advances adjusted in Books but not disclosed in GST Return, will be reflected in 4B or 4F? For eg: Portal did not show option of refund voucher</t>
  </si>
  <si>
    <r>
      <t xml:space="preserve">Credit Notes issued </t>
    </r>
    <r>
      <rPr>
        <b/>
        <sz val="18"/>
        <color theme="5"/>
        <rFont val="Times New Roman"/>
        <family val="1"/>
      </rPr>
      <t>in respect of transactions specified in (B) to (E) above</t>
    </r>
    <r>
      <rPr>
        <sz val="18"/>
        <rFont val="Times New Roman"/>
        <family val="1"/>
      </rPr>
      <t xml:space="preserve"> (-)</t>
    </r>
  </si>
  <si>
    <t>- Credit notes other than supplies made to B2C.
- Credit Notes for Exempted supplies is not covered in 4B to 4E above. It will be shown in 5H.
Issue - Treatment of credit notes issued in July-Mar 17-18 period for return of goods sold prior to GST or for reduction in value of supplies?
- Non - GST Credit notes for post-supply discounts.</t>
  </si>
  <si>
    <t>- This will be for other than amount considered  in 4A, 4B etc.
Details to be disclosed only if change in value or tax.
Issue - whether differential value to disclosed or revised value?
What about change of only invoice no, dt, reg no, Place of Supply, etc.
If taxable value increased due to amendment, but tax amount is reduced due to incorrect rate. Where to disclose?</t>
  </si>
  <si>
    <t>Only value to be disclosed. ( gross value without adjustment of credit notes and debit notes).
Issue - Disclosed in GSTR 1, GSTR 3B return as regular with 0% tax - where to disclose?</t>
  </si>
  <si>
    <t>Non-GST supply (includes 'no supply')</t>
  </si>
  <si>
    <t>Auto populated - This figure is reflected in 5Q of GSTR 9C</t>
  </si>
  <si>
    <t>This is auto-populated and freezed</t>
  </si>
  <si>
    <t xml:space="preserve"> - Services from SEZ included
- This will be net off debit/credit notes
 - Seggregation not required in GSTR 3B but was required for GSTR -2 which is not filed.
- Whether seggregation available in Books of Accounts?
- This amount will not include ITC availed, reversed and reclaimed as separate column provided e.g 180 days non-payment.
- Amount of credit availed to be disclosed or amount accounted in books of accounts?</t>
  </si>
  <si>
    <t xml:space="preserve"> Imports to be shown separately and not in this column.
- Seggregation is a practical challenge . For e.g services from lawyer who is unregistered.
- Issues - what if RCM liability is not paid ?
</t>
  </si>
  <si>
    <t>- RCM credit availed for services received from registered persons.
- Total of 6C + 6D should not be more than tax paid under RCM (Table 4G of GSTR 9)
- Total of 6C + 6D should be equal to credit disclosed in table 4(A)(3) of GSTR 3B.</t>
  </si>
  <si>
    <t xml:space="preserve"> Paid under RCM. 
Unlike 6B, any reclaim of wrongly reversed credit will be shown here only.</t>
  </si>
  <si>
    <t>- Issues - whether to reflect gross credit or net of ISD credit note (Rule 39). Table 4A(4) shows net ISD credit.</t>
  </si>
  <si>
    <t>Auto Populated.
Ideally there should not be difference.
Issues - What should be the treatment of service tax credit directly availed in GST-3B. It will get separately flagged-off.</t>
  </si>
  <si>
    <t>- Final Figures from Trans -1 to be reflected as appearing in ITC Ledger.
'-In cases of technical glitches, TRAN-1 filed in 2018-19. Impact?</t>
  </si>
  <si>
    <t>- What if TRAN-II is filed after 31st March 2018? Credit in books may have been taken in 2017-18 itself.</t>
  </si>
  <si>
    <t>Reversal of credit on account of non-payment within 180 days from invoice.
- Supplies falling under Sch. I &amp; u/s 15(2)(b)are not covered.
-180 days over but credit not reversed. Impact?</t>
  </si>
  <si>
    <t>Reversal of credit on account of excess distribution of credit by ISD. 
Data must be separately processed from table 4B.</t>
  </si>
  <si>
    <t>Reversal of credit on account of common inputs and input services.
Difference calculated in next year will be shown here?</t>
  </si>
  <si>
    <t xml:space="preserve">Reversal of credit on account of common Capital goods.
</t>
  </si>
  <si>
    <t>-If credit not availed at all in 3B, then discolsure??
-Reversal on account of ITC credit for goods lost on account of fire/stolen. Other items in section 17(5) are not disclosed.</t>
  </si>
  <si>
    <t>Examples - 
1) KKC Credit reversed
2) Pre-GST Job-work inputs not received back within 180 days
3) Payment to vendor not made by 30th Sept 2017
4) Pre-GST purchases for which Credit note issued by supplier (for reduction in value)
Separate information required for above reversal items.</t>
  </si>
  <si>
    <t>Benefit of credit not passed on to the customers</t>
  </si>
  <si>
    <t>Example-
1) ITC-03, 
2) Pre-deposit made for filing appeal, etc
3) Paid through DRC-03
Issues-
1) What will happen if any reversal of credit is made by way of cash payment?
2) Impact of credit benefit passed on to customer under Anti-profiteering?</t>
  </si>
  <si>
    <r>
      <t xml:space="preserve">Auto Populated </t>
    </r>
    <r>
      <rPr>
        <b/>
        <sz val="18"/>
        <color rgb="FFFF0000"/>
        <rFont val="Times New Roman"/>
        <family val="1"/>
      </rPr>
      <t>(To be Compared for 9C)</t>
    </r>
  </si>
  <si>
    <t>Aggregate of all input tax credit declared by corresponding suppliers in their GSTR 1 ( table 3 &amp; table 5 of 2A) which is B2B and credit note / debit note
It will be auto-populated &amp; freezed.
Issues:-
1) If suppliers are yet to file their GSTR 1?
2) Suppliers have incorrectly added our GSTIN or other State GSTIN.
3) Supplier has declared the invoice in April 2018.
4) Whether RCM shown by supplier will also be appearing?</t>
  </si>
  <si>
    <t>Auto populated from above - All forward charge B2B credit</t>
  </si>
  <si>
    <t>Scrutinize Apr-March 2018-19 3B to identify credit pertaining to last year.
This does not inlcude RCM - only forward charge.
This will include upto March 2019.</t>
  </si>
  <si>
    <t xml:space="preserve">Ineligible credit (17(5)) appearing in GSTR 2A. </t>
  </si>
  <si>
    <t>8J can be availed next year &amp; should not ideally lapse.</t>
  </si>
  <si>
    <t>Amounts payable must be as per Financial Ledgers whereas paid amount is auto filled from GSTR 3B. Column nos. 3 to 6 are freezed.</t>
  </si>
  <si>
    <t>As per instructions - Additions or amendments to any of the supplies already declared in the returns of the previous financial year but such amendments were furnished in Table 9A, Table 9B and Table 9C of FORM GSTR-1 of next financial year
Issues - 
1) What if the invoice is declared for the first time in next year's returns?
2) What if invoice of 17-18 is not declared at all?
2) If B2C invoice is amended to B2B invoice?</t>
  </si>
  <si>
    <t>Rule 37, Rule 42 reversal, TRAN-1 credit reversal etc.</t>
  </si>
  <si>
    <t>Availment of old credit of previous financial year.
(Similar to 8C but including imports and RCM)</t>
  </si>
  <si>
    <t>Provisional refund?</t>
  </si>
  <si>
    <t>Refund rejected during the year and not as on date of filing of return?</t>
  </si>
  <si>
    <t>Pending refund amount</t>
  </si>
  <si>
    <t>15G = 15E-15F</t>
  </si>
  <si>
    <t>If tax paid on receipt of show cause notice?
Under protest payment on receipt of order?
Pre-deposit made before filing appeal?</t>
  </si>
  <si>
    <t>Table 5 of GSTR 3B gives consolidated figures
Whether such data separately available in books?</t>
  </si>
  <si>
    <t>Deemed supply under Section 143</t>
  </si>
  <si>
    <t xml:space="preserve">Deemed supply on goods not received back from job worker
Disclosure to be made at what point of time? </t>
  </si>
  <si>
    <t>- Includes supplies made through E-com and UINs.
- Includes deemed supply to related persons
-  Supplies attracting Reverse Charge not be shown here as it is separately specified (5C).</t>
  </si>
  <si>
    <t>Issues - should we report position as on 31st March or date of filing of return or only those transactions where tax is paid.</t>
  </si>
  <si>
    <t>Applicable only if value of inward supply is more than 10% of total inward supplies
Whether HSN-wise data of inwards available?</t>
  </si>
  <si>
    <t xml:space="preserve">Optional for taxpayers having turnover upto Rs. 1.5 crores. </t>
  </si>
  <si>
    <t>- Details of RCM liability discharged.
- To include RCM from Un-registered as well as Specified categories.
- It will be reflected net off debit notes / credit notes.
Issue - How to reflect RCM liability not paid?</t>
  </si>
  <si>
    <t>Credit/Debit Notes of Exempted, Nil &amp; Non-GST are adjusted in the value and net amount is shown in GSTR 1 (Table 8) and not part of table 9.</t>
  </si>
  <si>
    <t xml:space="preserve"> Only if there is change in value.
Not reported in table 9.</t>
  </si>
  <si>
    <t xml:space="preserve">- Supplies through E-com to be included.
- No bifurcation of B2C (large) and B2C (small) unlike GSTR-1.
- Amount should be net of debit notes and credit notes.
- Value to be after amendments and Impact of amendment made in GSTR-1 to be given only if it impacts value or tax.
- Advances of B2C not to be disclosed as there is separate column.
Issues  - In case of amendment from B2C to B2B in the same year, whether the supplies to be shown in Table 4A or 4B?
Issues - Impact of amendment from B2C to B2B of 17-18 in next year. Should not form part of table 10/11.
</t>
  </si>
  <si>
    <t>E.g Re-credit availed after payment (180 days) in the same year, 
-Rule 42 re-claimed in same year.</t>
  </si>
  <si>
    <t>Whether to disclose refund claims filed after end of FY ?</t>
  </si>
  <si>
    <t>Only value to be disclosed.
Issues - Impact of excess or short value reported in GSTR -1.</t>
  </si>
  <si>
    <t>Only value to be disclosed.
Ex- sale of flat after OC, sale of land, High-sea Sales etc. to be disclosed. These may not be part of GSTR 3B or GSTR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</si>
</sst>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3" formatCode="_ * #,##0.00_ ;_ * \-#,##0.00_ ;_ * &quot;-&quot;??_ ;_ @_ "/>
    <numFmt numFmtId="164" formatCode="_ * #,##0_ ;_ * \-#,##0_ ;_ * &quot;-&quot;??_ ;_ @_ "/>
    <numFmt numFmtId="165" formatCode="_(* #,##0.00_);_(* \(#,##0.00\);_(* &quot;-&quot;??_);_(@_)"/>
    <numFmt numFmtId="166" formatCode="_(* #,##0_);_(* \(#,##0\);_(* &quot;-&quot;??_);_(@_)"/>
    <numFmt numFmtId="167" formatCode="0&quot; &quot;;&quot;(&quot;0&quot;)&quot;"/>
  </numFmts>
  <fonts count="3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name val="Bookman Old Style"/>
      <family val="1"/>
    </font>
    <font>
      <b/>
      <sz val="10"/>
      <name val="Bookman Old Style"/>
      <family val="1"/>
    </font>
    <font>
      <b/>
      <sz val="10"/>
      <name val="Times New Roman"/>
      <family val="1"/>
    </font>
    <font>
      <sz val="10"/>
      <name val="Times New Roman"/>
      <family val="1"/>
    </font>
    <font>
      <sz val="10"/>
      <color rgb="FF000000"/>
      <name val="Times New Roman"/>
      <family val="1"/>
    </font>
    <font>
      <b/>
      <sz val="10"/>
      <color rgb="FF000000"/>
      <name val="Times New Roman"/>
      <family val="1"/>
    </font>
    <font>
      <sz val="10"/>
      <color rgb="FF000000"/>
      <name val="Times New Roman"/>
      <family val="1"/>
    </font>
    <font>
      <sz val="11"/>
      <color rgb="FF000000"/>
      <name val="Calibri"/>
      <family val="2"/>
    </font>
    <font>
      <u/>
      <sz val="10"/>
      <color theme="10"/>
      <name val="Times New Roman"/>
      <family val="1"/>
    </font>
    <font>
      <b/>
      <sz val="18"/>
      <name val="Times New Roman"/>
      <family val="1"/>
    </font>
    <font>
      <sz val="18"/>
      <name val="Times New Roman"/>
      <family val="1"/>
    </font>
    <font>
      <u/>
      <sz val="18"/>
      <color theme="10"/>
      <name val="Times New Roman"/>
      <family val="1"/>
    </font>
    <font>
      <sz val="18"/>
      <color rgb="FF000000"/>
      <name val="Times New Roman"/>
      <family val="1"/>
    </font>
    <font>
      <b/>
      <sz val="18"/>
      <color rgb="FF000000"/>
      <name val="Times New Roman"/>
      <family val="1"/>
    </font>
    <font>
      <sz val="18"/>
      <color rgb="FFFF0000"/>
      <name val="Times New Roman"/>
      <family val="1"/>
    </font>
    <font>
      <b/>
      <sz val="18"/>
      <color theme="1"/>
      <name val="Times New Roman"/>
      <family val="1"/>
    </font>
    <font>
      <sz val="18"/>
      <color theme="1"/>
      <name val="Times New Roman"/>
      <family val="1"/>
    </font>
    <font>
      <i/>
      <sz val="18"/>
      <color theme="1"/>
      <name val="Times New Roman"/>
      <family val="1"/>
    </font>
    <font>
      <sz val="18"/>
      <color theme="2" tint="-0.499984740745262"/>
      <name val="Times New Roman"/>
      <family val="1"/>
    </font>
    <font>
      <i/>
      <sz val="18"/>
      <color rgb="FF000000"/>
      <name val="Times New Roman"/>
      <family val="1"/>
    </font>
    <font>
      <b/>
      <i/>
      <sz val="18"/>
      <color rgb="FF000000"/>
      <name val="Times New Roman"/>
      <family val="1"/>
    </font>
    <font>
      <b/>
      <sz val="18"/>
      <color rgb="FFFF0000"/>
      <name val="Times New Roman"/>
      <family val="1"/>
    </font>
    <font>
      <b/>
      <sz val="18"/>
      <color theme="0"/>
      <name val="Times New Roman"/>
      <family val="1"/>
    </font>
    <font>
      <sz val="18"/>
      <color theme="0"/>
      <name val="Times New Roman"/>
      <family val="1"/>
    </font>
    <font>
      <sz val="18"/>
      <color theme="4" tint="0.39997558519241921"/>
      <name val="Times New Roman"/>
      <family val="1"/>
    </font>
    <font>
      <u/>
      <sz val="18"/>
      <color theme="4" tint="0.39997558519241921"/>
      <name val="Times New Roman"/>
      <family val="1"/>
    </font>
    <font>
      <b/>
      <u/>
      <sz val="18"/>
      <name val="Times New Roman"/>
      <family val="1"/>
    </font>
    <font>
      <b/>
      <sz val="20"/>
      <name val="Times New Roman"/>
      <family val="1"/>
    </font>
    <font>
      <b/>
      <sz val="20"/>
      <color rgb="FF000000"/>
      <name val="Times New Roman"/>
      <family val="1"/>
    </font>
    <font>
      <b/>
      <sz val="20"/>
      <color theme="1"/>
      <name val="Times New Roman"/>
      <family val="1"/>
    </font>
    <font>
      <b/>
      <sz val="18"/>
      <color theme="5"/>
      <name val="Times New Roman"/>
      <family val="1"/>
    </font>
  </fonts>
  <fills count="1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tint="-0.249977111117893"/>
        <bgColor rgb="FFA6A6A6"/>
      </patternFill>
    </fill>
    <fill>
      <patternFill patternType="solid">
        <fgColor rgb="FFBFBFBF"/>
        <bgColor rgb="FFBFBFBF"/>
      </patternFill>
    </fill>
    <fill>
      <patternFill patternType="solid">
        <fgColor theme="0" tint="-0.249977111117893"/>
        <bgColor indexed="64"/>
      </patternFill>
    </fill>
    <fill>
      <patternFill patternType="solid">
        <fgColor theme="2"/>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8">
    <xf numFmtId="0" fontId="0" fillId="0" borderId="0"/>
    <xf numFmtId="43" fontId="8" fillId="0" borderId="0" applyFont="0" applyFill="0" applyBorder="0" applyAlignment="0" applyProtection="0"/>
    <xf numFmtId="9" fontId="10" fillId="0" borderId="0" applyFont="0" applyFill="0" applyBorder="0" applyAlignment="0" applyProtection="0"/>
    <xf numFmtId="0" fontId="8"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2" fillId="0" borderId="0"/>
    <xf numFmtId="43" fontId="2" fillId="0" borderId="0" applyFont="0" applyFill="0" applyBorder="0" applyAlignment="0" applyProtection="0"/>
    <xf numFmtId="0" fontId="11" fillId="0" borderId="0"/>
    <xf numFmtId="43" fontId="11" fillId="0" borderId="0" applyFont="0" applyFill="0" applyBorder="0" applyAlignment="0" applyProtection="0"/>
    <xf numFmtId="165" fontId="1" fillId="0" borderId="0" applyFont="0" applyFill="0" applyBorder="0" applyAlignment="0" applyProtection="0"/>
    <xf numFmtId="0" fontId="1" fillId="0" borderId="0"/>
    <xf numFmtId="0" fontId="11" fillId="0" borderId="0"/>
    <xf numFmtId="0" fontId="12" fillId="0" borderId="0" applyNumberFormat="0" applyFill="0" applyBorder="0" applyAlignment="0" applyProtection="0"/>
  </cellStyleXfs>
  <cellXfs count="563">
    <xf numFmtId="0" fontId="0" fillId="0" borderId="0" xfId="0"/>
    <xf numFmtId="0" fontId="4" fillId="0" borderId="0" xfId="0" applyFont="1" applyFill="1" applyBorder="1" applyAlignment="1">
      <alignment horizontal="left" vertical="top"/>
    </xf>
    <xf numFmtId="0" fontId="5" fillId="0" borderId="0" xfId="0" applyFont="1" applyFill="1" applyBorder="1" applyAlignment="1">
      <alignment horizontal="center" vertical="center" wrapText="1"/>
    </xf>
    <xf numFmtId="0" fontId="6" fillId="0" borderId="0" xfId="0" applyFont="1" applyFill="1" applyBorder="1" applyAlignment="1">
      <alignment vertical="center"/>
    </xf>
    <xf numFmtId="0" fontId="5" fillId="0" borderId="0"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1" xfId="0" applyFont="1" applyFill="1" applyBorder="1" applyAlignment="1">
      <alignment horizontal="left" vertical="center" wrapText="1"/>
    </xf>
    <xf numFmtId="6" fontId="4" fillId="0" borderId="1" xfId="1"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6" fontId="4" fillId="0" borderId="1" xfId="1" applyNumberFormat="1" applyFont="1" applyFill="1" applyBorder="1" applyAlignment="1">
      <alignment horizontal="center" vertical="center" shrinkToFit="1"/>
    </xf>
    <xf numFmtId="0" fontId="7" fillId="0" borderId="0" xfId="0" applyFont="1" applyFill="1" applyBorder="1" applyAlignment="1">
      <alignment vertical="top"/>
    </xf>
    <xf numFmtId="1" fontId="5" fillId="0" borderId="1" xfId="0" applyNumberFormat="1" applyFont="1" applyFill="1" applyBorder="1" applyAlignment="1">
      <alignment horizontal="center" vertical="center" shrinkToFit="1"/>
    </xf>
    <xf numFmtId="6" fontId="4" fillId="0" borderId="1" xfId="1" applyNumberFormat="1" applyFont="1" applyFill="1" applyBorder="1" applyAlignment="1">
      <alignment vertical="center" wrapText="1"/>
    </xf>
    <xf numFmtId="0" fontId="4" fillId="0" borderId="1" xfId="0" applyFont="1" applyFill="1" applyBorder="1" applyAlignment="1">
      <alignment horizontal="justify" vertical="center" wrapText="1"/>
    </xf>
    <xf numFmtId="6" fontId="4" fillId="3" borderId="1" xfId="1" applyNumberFormat="1" applyFont="1" applyFill="1" applyBorder="1" applyAlignment="1">
      <alignment vertical="center" wrapText="1"/>
    </xf>
    <xf numFmtId="6" fontId="4" fillId="4" borderId="1" xfId="1" applyNumberFormat="1" applyFont="1" applyFill="1" applyBorder="1" applyAlignment="1">
      <alignment vertical="center" wrapText="1"/>
    </xf>
    <xf numFmtId="6" fontId="4" fillId="5" borderId="1" xfId="1" applyNumberFormat="1" applyFont="1" applyFill="1" applyBorder="1" applyAlignment="1">
      <alignment vertical="center" wrapText="1"/>
    </xf>
    <xf numFmtId="6" fontId="4" fillId="0" borderId="0" xfId="1" applyNumberFormat="1" applyFont="1" applyFill="1" applyBorder="1" applyAlignment="1">
      <alignment horizontal="left" vertical="top"/>
    </xf>
    <xf numFmtId="0" fontId="4" fillId="0" borderId="0" xfId="0" applyFont="1" applyFill="1" applyBorder="1" applyAlignment="1">
      <alignment horizontal="center" vertical="center" wrapText="1"/>
    </xf>
    <xf numFmtId="6" fontId="4" fillId="0" borderId="1" xfId="0" applyNumberFormat="1" applyFont="1" applyFill="1" applyBorder="1" applyAlignment="1">
      <alignment wrapText="1"/>
    </xf>
    <xf numFmtId="6" fontId="4" fillId="0" borderId="1" xfId="0" applyNumberFormat="1" applyFont="1" applyFill="1" applyBorder="1" applyAlignment="1">
      <alignment vertical="center" wrapText="1"/>
    </xf>
    <xf numFmtId="0" fontId="4" fillId="6" borderId="1" xfId="0" applyFont="1" applyFill="1" applyBorder="1" applyAlignment="1">
      <alignment wrapText="1"/>
    </xf>
    <xf numFmtId="0" fontId="4" fillId="0" borderId="1" xfId="0" applyFont="1" applyFill="1" applyBorder="1" applyAlignment="1">
      <alignment vertical="top" wrapText="1"/>
    </xf>
    <xf numFmtId="43" fontId="4" fillId="3" borderId="1" xfId="1" applyFont="1" applyFill="1" applyBorder="1" applyAlignment="1">
      <alignment vertical="center" wrapText="1"/>
    </xf>
    <xf numFmtId="43" fontId="4" fillId="5" borderId="1" xfId="0" applyNumberFormat="1" applyFont="1" applyFill="1" applyBorder="1" applyAlignment="1">
      <alignment vertical="center" wrapText="1"/>
    </xf>
    <xf numFmtId="0" fontId="4" fillId="0" borderId="15" xfId="0" applyFont="1" applyFill="1" applyBorder="1" applyAlignment="1">
      <alignment vertical="top" wrapText="1"/>
    </xf>
    <xf numFmtId="0" fontId="7" fillId="0" borderId="15" xfId="0" applyFont="1" applyFill="1" applyBorder="1" applyAlignment="1">
      <alignment vertical="top"/>
    </xf>
    <xf numFmtId="0" fontId="7" fillId="0" borderId="4" xfId="0" applyFont="1" applyFill="1" applyBorder="1" applyAlignment="1">
      <alignment vertical="top"/>
    </xf>
    <xf numFmtId="0" fontId="4" fillId="0" borderId="0" xfId="0" applyFont="1" applyFill="1" applyBorder="1" applyAlignment="1">
      <alignment wrapText="1"/>
    </xf>
    <xf numFmtId="1" fontId="4" fillId="0" borderId="1" xfId="0" applyNumberFormat="1" applyFont="1" applyFill="1" applyBorder="1" applyAlignment="1">
      <alignment vertical="top" shrinkToFit="1"/>
    </xf>
    <xf numFmtId="1" fontId="5" fillId="0" borderId="1" xfId="0" applyNumberFormat="1" applyFont="1" applyFill="1" applyBorder="1" applyAlignment="1">
      <alignment horizontal="center" vertical="top" shrinkToFit="1"/>
    </xf>
    <xf numFmtId="1" fontId="5" fillId="0" borderId="3" xfId="0" applyNumberFormat="1" applyFont="1" applyFill="1" applyBorder="1" applyAlignment="1">
      <alignment horizontal="center" vertical="center" shrinkToFit="1"/>
    </xf>
    <xf numFmtId="0" fontId="5" fillId="0" borderId="0" xfId="0" applyFont="1" applyFill="1" applyBorder="1" applyAlignment="1">
      <alignment horizontal="center" vertical="top" wrapText="1"/>
    </xf>
    <xf numFmtId="1" fontId="5" fillId="0" borderId="0" xfId="0" applyNumberFormat="1" applyFont="1" applyFill="1" applyBorder="1" applyAlignment="1">
      <alignment horizontal="center" vertical="center" shrinkToFit="1"/>
    </xf>
    <xf numFmtId="0" fontId="4" fillId="0" borderId="2" xfId="0" applyFont="1" applyFill="1" applyBorder="1" applyAlignment="1">
      <alignment vertical="center" wrapText="1"/>
    </xf>
    <xf numFmtId="0" fontId="4" fillId="0" borderId="2" xfId="0" applyFont="1" applyFill="1" applyBorder="1" applyAlignment="1">
      <alignment vertical="top" wrapText="1"/>
    </xf>
    <xf numFmtId="1" fontId="5" fillId="0" borderId="0" xfId="0" applyNumberFormat="1" applyFont="1" applyFill="1" applyBorder="1" applyAlignment="1">
      <alignment vertical="center" shrinkToFit="1"/>
    </xf>
    <xf numFmtId="0" fontId="5" fillId="0" borderId="0" xfId="0" applyFont="1" applyFill="1" applyBorder="1" applyAlignment="1">
      <alignment vertical="center" wrapText="1"/>
    </xf>
    <xf numFmtId="1" fontId="4" fillId="0" borderId="1" xfId="0" applyNumberFormat="1" applyFont="1" applyFill="1" applyBorder="1" applyAlignment="1">
      <alignment horizontal="center" vertical="top" shrinkToFit="1"/>
    </xf>
    <xf numFmtId="0" fontId="4" fillId="0" borderId="0" xfId="0" applyFont="1" applyFill="1" applyBorder="1" applyAlignment="1">
      <alignment horizontal="center" wrapText="1"/>
    </xf>
    <xf numFmtId="0" fontId="4" fillId="0" borderId="0" xfId="0" applyFont="1" applyFill="1" applyBorder="1" applyAlignment="1">
      <alignment horizontal="left" wrapText="1"/>
    </xf>
    <xf numFmtId="0" fontId="0" fillId="0" borderId="0" xfId="0" applyFill="1" applyBorder="1" applyAlignment="1">
      <alignment horizontal="left" wrapText="1"/>
    </xf>
    <xf numFmtId="0" fontId="4" fillId="0" borderId="0" xfId="0" applyFont="1" applyFill="1" applyBorder="1" applyAlignment="1">
      <alignment vertical="center" wrapText="1"/>
    </xf>
    <xf numFmtId="1" fontId="4" fillId="0" borderId="0" xfId="0" applyNumberFormat="1" applyFont="1" applyFill="1" applyBorder="1" applyAlignment="1">
      <alignment horizontal="left" vertical="center" indent="2" shrinkToFit="1"/>
    </xf>
    <xf numFmtId="0" fontId="4" fillId="0" borderId="0" xfId="0" applyFont="1" applyFill="1" applyBorder="1" applyAlignment="1">
      <alignment horizontal="center" vertical="top"/>
    </xf>
    <xf numFmtId="1" fontId="4" fillId="0" borderId="1" xfId="0" applyNumberFormat="1" applyFont="1" applyFill="1" applyBorder="1" applyAlignment="1">
      <alignment horizontal="center" shrinkToFit="1"/>
    </xf>
    <xf numFmtId="1" fontId="5" fillId="0" borderId="0" xfId="0" applyNumberFormat="1" applyFont="1" applyFill="1" applyBorder="1" applyAlignment="1">
      <alignment horizontal="left" vertical="center" indent="2" shrinkToFit="1"/>
    </xf>
    <xf numFmtId="0" fontId="4" fillId="0" borderId="1" xfId="0" applyFont="1" applyFill="1" applyBorder="1" applyAlignment="1">
      <alignment horizontal="left" vertical="top" wrapText="1" indent="2"/>
    </xf>
    <xf numFmtId="0" fontId="4" fillId="0" borderId="1" xfId="0" applyFont="1" applyFill="1" applyBorder="1" applyAlignment="1">
      <alignment horizontal="center" vertical="center" wrapText="1"/>
    </xf>
    <xf numFmtId="6" fontId="4" fillId="0" borderId="1" xfId="0" applyNumberFormat="1" applyFont="1" applyFill="1" applyBorder="1" applyAlignment="1">
      <alignment vertical="top" wrapText="1"/>
    </xf>
    <xf numFmtId="1" fontId="0" fillId="0" borderId="1" xfId="0" applyNumberFormat="1" applyBorder="1"/>
    <xf numFmtId="6" fontId="0" fillId="0" borderId="1" xfId="0" applyNumberFormat="1" applyBorder="1"/>
    <xf numFmtId="9" fontId="4" fillId="0" borderId="1" xfId="2" applyFont="1" applyFill="1" applyBorder="1" applyAlignment="1">
      <alignment vertical="top" shrinkToFit="1"/>
    </xf>
    <xf numFmtId="6" fontId="4" fillId="0" borderId="1" xfId="3" applyNumberFormat="1" applyFont="1" applyFill="1" applyBorder="1" applyAlignment="1">
      <alignment vertical="top" shrinkToFit="1"/>
    </xf>
    <xf numFmtId="0" fontId="3" fillId="0" borderId="1" xfId="4" applyBorder="1"/>
    <xf numFmtId="6" fontId="3" fillId="0" borderId="1" xfId="4" applyNumberFormat="1" applyBorder="1"/>
    <xf numFmtId="6" fontId="4" fillId="0" borderId="1" xfId="7" applyNumberFormat="1" applyFont="1" applyFill="1" applyBorder="1" applyAlignment="1">
      <alignment horizontal="center" shrinkToFit="1"/>
    </xf>
    <xf numFmtId="9" fontId="3" fillId="0" borderId="1" xfId="5" applyNumberFormat="1" applyFont="1" applyBorder="1"/>
    <xf numFmtId="6" fontId="4" fillId="0" borderId="1" xfId="0" applyNumberFormat="1" applyFont="1" applyFill="1" applyBorder="1" applyAlignment="1">
      <alignment horizontal="right" vertical="center" wrapText="1"/>
    </xf>
    <xf numFmtId="6" fontId="4" fillId="0" borderId="1" xfId="1" applyNumberFormat="1" applyFont="1" applyFill="1" applyBorder="1" applyAlignment="1">
      <alignment horizontal="right" vertical="center" wrapText="1"/>
    </xf>
    <xf numFmtId="164" fontId="4" fillId="0" borderId="1" xfId="0" applyNumberFormat="1" applyFont="1" applyFill="1" applyBorder="1" applyAlignment="1">
      <alignment horizontal="center" vertical="center" wrapText="1"/>
    </xf>
    <xf numFmtId="6" fontId="4" fillId="0" borderId="1" xfId="1" applyNumberFormat="1" applyFont="1" applyFill="1" applyBorder="1" applyAlignment="1">
      <alignment wrapText="1"/>
    </xf>
    <xf numFmtId="6" fontId="4" fillId="2" borderId="1" xfId="1" applyNumberFormat="1" applyFont="1" applyFill="1" applyBorder="1" applyAlignment="1">
      <alignment wrapText="1"/>
    </xf>
    <xf numFmtId="6" fontId="4" fillId="2" borderId="3" xfId="1" applyNumberFormat="1" applyFont="1" applyFill="1" applyBorder="1" applyAlignment="1">
      <alignment wrapText="1"/>
    </xf>
    <xf numFmtId="43" fontId="4" fillId="0" borderId="1" xfId="1" applyNumberFormat="1" applyFont="1" applyFill="1" applyBorder="1" applyAlignment="1">
      <alignment wrapText="1"/>
    </xf>
    <xf numFmtId="6" fontId="4" fillId="5" borderId="1" xfId="0" applyNumberFormat="1" applyFont="1" applyFill="1" applyBorder="1" applyAlignment="1">
      <alignment vertical="center" wrapText="1"/>
    </xf>
    <xf numFmtId="6" fontId="4" fillId="0" borderId="0" xfId="0" applyNumberFormat="1" applyFont="1" applyFill="1" applyBorder="1" applyAlignment="1">
      <alignment horizontal="left" vertical="top"/>
    </xf>
    <xf numFmtId="0" fontId="15" fillId="0" borderId="1" xfId="17" applyFont="1" applyBorder="1" applyAlignment="1">
      <alignment horizontal="left" vertical="top" wrapText="1"/>
    </xf>
    <xf numFmtId="0" fontId="15" fillId="0" borderId="1" xfId="17" applyFont="1" applyBorder="1" applyAlignment="1">
      <alignment horizontal="center" vertical="top" wrapText="1"/>
    </xf>
    <xf numFmtId="0" fontId="14" fillId="0" borderId="0" xfId="0" applyFont="1" applyFill="1" applyBorder="1" applyAlignment="1">
      <alignment vertical="top"/>
    </xf>
    <xf numFmtId="0" fontId="15" fillId="0" borderId="1" xfId="17" applyFont="1" applyFill="1" applyBorder="1" applyAlignment="1">
      <alignment horizontal="left" vertical="top"/>
    </xf>
    <xf numFmtId="0" fontId="15" fillId="0" borderId="0" xfId="17" applyFont="1" applyFill="1"/>
    <xf numFmtId="0" fontId="14" fillId="0" borderId="15" xfId="0" applyFont="1" applyFill="1" applyBorder="1" applyAlignment="1">
      <alignment vertical="top"/>
    </xf>
    <xf numFmtId="0" fontId="14" fillId="0" borderId="4" xfId="0" applyFont="1" applyFill="1" applyBorder="1" applyAlignment="1">
      <alignment vertical="top"/>
    </xf>
    <xf numFmtId="0" fontId="16" fillId="0" borderId="0" xfId="0" applyFont="1" applyFill="1" applyBorder="1" applyAlignment="1">
      <alignment horizontal="left" wrapText="1"/>
    </xf>
    <xf numFmtId="1" fontId="16" fillId="0" borderId="1" xfId="0" applyNumberFormat="1" applyFont="1" applyBorder="1"/>
    <xf numFmtId="6" fontId="16" fillId="0" borderId="1" xfId="0" applyNumberFormat="1" applyFont="1" applyBorder="1"/>
    <xf numFmtId="6" fontId="16" fillId="0" borderId="10" xfId="0" applyNumberFormat="1" applyFont="1" applyBorder="1"/>
    <xf numFmtId="0" fontId="17" fillId="0" borderId="0" xfId="0" applyFont="1" applyFill="1" applyBorder="1" applyAlignment="1">
      <alignment horizontal="left" vertical="center" wrapText="1"/>
    </xf>
    <xf numFmtId="0" fontId="14" fillId="0" borderId="0" xfId="16" applyFont="1" applyBorder="1" applyAlignment="1">
      <alignment horizontal="left" vertical="top"/>
    </xf>
    <xf numFmtId="0" fontId="19" fillId="0" borderId="0" xfId="15" applyFont="1"/>
    <xf numFmtId="0" fontId="20" fillId="0" borderId="0" xfId="15" applyFont="1" applyAlignment="1">
      <alignment wrapText="1"/>
    </xf>
    <xf numFmtId="0" fontId="19" fillId="0" borderId="0" xfId="15" applyFont="1" applyAlignment="1">
      <alignment wrapText="1"/>
    </xf>
    <xf numFmtId="0" fontId="20" fillId="0" borderId="0" xfId="15" applyFont="1"/>
    <xf numFmtId="0" fontId="20" fillId="0" borderId="1" xfId="15" applyFont="1" applyBorder="1"/>
    <xf numFmtId="0" fontId="20" fillId="0" borderId="3" xfId="15" applyFont="1" applyBorder="1"/>
    <xf numFmtId="0" fontId="19" fillId="0" borderId="1" xfId="15" applyFont="1" applyBorder="1"/>
    <xf numFmtId="0" fontId="19" fillId="0" borderId="0" xfId="15" applyFont="1" applyAlignment="1"/>
    <xf numFmtId="0" fontId="22" fillId="0" borderId="1" xfId="15" applyFont="1" applyBorder="1"/>
    <xf numFmtId="0" fontId="19" fillId="10" borderId="1" xfId="15" applyFont="1" applyFill="1" applyBorder="1" applyAlignment="1">
      <alignment horizontal="center"/>
    </xf>
    <xf numFmtId="0" fontId="21" fillId="0" borderId="1" xfId="15" applyFont="1" applyBorder="1" applyAlignment="1">
      <alignment horizontal="center" wrapText="1"/>
    </xf>
    <xf numFmtId="0" fontId="20" fillId="0" borderId="1" xfId="15" applyFont="1" applyBorder="1" applyAlignment="1">
      <alignment wrapText="1"/>
    </xf>
    <xf numFmtId="0" fontId="15" fillId="0" borderId="1" xfId="17" applyFont="1" applyFill="1" applyBorder="1" applyAlignment="1">
      <alignment vertical="center" wrapText="1"/>
    </xf>
    <xf numFmtId="0" fontId="19" fillId="10" borderId="1" xfId="15" applyFont="1" applyFill="1" applyBorder="1" applyAlignment="1">
      <alignment horizontal="center" vertical="center" wrapText="1"/>
    </xf>
    <xf numFmtId="0" fontId="19" fillId="0" borderId="1" xfId="15" applyFont="1" applyBorder="1" applyAlignment="1">
      <alignment wrapText="1"/>
    </xf>
    <xf numFmtId="0" fontId="20" fillId="0" borderId="1" xfId="15" applyFont="1" applyBorder="1" applyAlignment="1">
      <alignment horizontal="left" wrapText="1" indent="3"/>
    </xf>
    <xf numFmtId="0" fontId="15" fillId="0" borderId="1" xfId="17" applyFont="1" applyBorder="1"/>
    <xf numFmtId="0" fontId="16" fillId="0" borderId="0" xfId="0" applyFont="1" applyFill="1"/>
    <xf numFmtId="0" fontId="21" fillId="0" borderId="10" xfId="15" applyFont="1" applyBorder="1" applyAlignment="1">
      <alignment horizontal="center" wrapText="1"/>
    </xf>
    <xf numFmtId="0" fontId="20" fillId="11" borderId="1" xfId="15" applyFont="1" applyFill="1" applyBorder="1"/>
    <xf numFmtId="0" fontId="20" fillId="0" borderId="10" xfId="15" applyFont="1" applyBorder="1"/>
    <xf numFmtId="0" fontId="20" fillId="0" borderId="1" xfId="15" applyFont="1" applyBorder="1" applyAlignment="1">
      <alignment horizontal="left" wrapText="1"/>
    </xf>
    <xf numFmtId="0" fontId="20" fillId="0" borderId="0" xfId="15" applyFont="1" applyAlignment="1">
      <alignment horizontal="right"/>
    </xf>
    <xf numFmtId="0" fontId="20" fillId="0" borderId="0" xfId="15" applyFont="1" applyAlignment="1"/>
    <xf numFmtId="0" fontId="20" fillId="0" borderId="0" xfId="15" quotePrefix="1" applyFont="1" applyAlignment="1"/>
    <xf numFmtId="0" fontId="20" fillId="0" borderId="0" xfId="15" applyFont="1" applyBorder="1"/>
    <xf numFmtId="0" fontId="20" fillId="0" borderId="0" xfId="15" applyFont="1" applyBorder="1" applyAlignment="1">
      <alignment wrapText="1"/>
    </xf>
    <xf numFmtId="0" fontId="16" fillId="0" borderId="0" xfId="12" applyFont="1"/>
    <xf numFmtId="0" fontId="16" fillId="0" borderId="1" xfId="12" applyFont="1" applyBorder="1"/>
    <xf numFmtId="0" fontId="17" fillId="0" borderId="1" xfId="12" applyFont="1" applyBorder="1"/>
    <xf numFmtId="0" fontId="16" fillId="0" borderId="1" xfId="12" applyFont="1" applyBorder="1" applyAlignment="1">
      <alignment horizontal="center"/>
    </xf>
    <xf numFmtId="0" fontId="16" fillId="0" borderId="1" xfId="12" applyFont="1" applyBorder="1" applyAlignment="1">
      <alignment wrapText="1"/>
    </xf>
    <xf numFmtId="166" fontId="16" fillId="0" borderId="1" xfId="14" applyNumberFormat="1" applyFont="1" applyBorder="1"/>
    <xf numFmtId="0" fontId="17" fillId="0" borderId="0" xfId="12" applyFont="1" applyAlignment="1"/>
    <xf numFmtId="0" fontId="17" fillId="8" borderId="16" xfId="12" applyFont="1" applyFill="1" applyBorder="1" applyAlignment="1" applyProtection="1">
      <alignment vertical="center" wrapText="1"/>
    </xf>
    <xf numFmtId="0" fontId="16" fillId="8" borderId="16" xfId="12" applyFont="1" applyFill="1" applyBorder="1" applyAlignment="1" applyProtection="1">
      <alignment horizontal="center" vertical="center" wrapText="1"/>
    </xf>
    <xf numFmtId="0" fontId="16" fillId="0" borderId="0" xfId="12" applyFont="1" applyFill="1"/>
    <xf numFmtId="0" fontId="17" fillId="0" borderId="0" xfId="12" applyFont="1" applyFill="1" applyAlignment="1" applyProtection="1">
      <alignment vertical="center" wrapText="1"/>
    </xf>
    <xf numFmtId="49" fontId="24" fillId="0" borderId="16" xfId="12" applyNumberFormat="1" applyFont="1" applyBorder="1" applyAlignment="1" applyProtection="1">
      <alignment horizontal="center" wrapText="1"/>
    </xf>
    <xf numFmtId="0" fontId="16" fillId="0" borderId="16" xfId="12" applyFont="1" applyBorder="1" applyAlignment="1" applyProtection="1">
      <alignment wrapText="1"/>
    </xf>
    <xf numFmtId="49" fontId="24" fillId="0" borderId="17" xfId="12" applyNumberFormat="1" applyFont="1" applyBorder="1" applyAlignment="1" applyProtection="1">
      <alignment horizontal="center" wrapText="1"/>
    </xf>
    <xf numFmtId="49" fontId="17" fillId="0" borderId="16" xfId="12" applyNumberFormat="1" applyFont="1" applyBorder="1" applyAlignment="1" applyProtection="1">
      <alignment horizontal="left"/>
    </xf>
    <xf numFmtId="49" fontId="24" fillId="0" borderId="16" xfId="12" applyNumberFormat="1" applyFont="1" applyFill="1" applyBorder="1" applyAlignment="1" applyProtection="1">
      <alignment horizontal="center" wrapText="1"/>
    </xf>
    <xf numFmtId="49" fontId="24" fillId="0" borderId="17" xfId="12" applyNumberFormat="1" applyFont="1" applyFill="1" applyBorder="1" applyAlignment="1" applyProtection="1">
      <alignment horizontal="center" wrapText="1"/>
    </xf>
    <xf numFmtId="0" fontId="14" fillId="0" borderId="1" xfId="0" applyFont="1" applyFill="1" applyBorder="1" applyAlignment="1">
      <alignment horizontal="center" vertical="center" wrapText="1"/>
    </xf>
    <xf numFmtId="49" fontId="16" fillId="0" borderId="16" xfId="12" applyNumberFormat="1" applyFont="1" applyBorder="1" applyAlignment="1" applyProtection="1">
      <alignment horizontal="left" wrapText="1"/>
    </xf>
    <xf numFmtId="14" fontId="16" fillId="0" borderId="16" xfId="12" applyNumberFormat="1" applyFont="1" applyBorder="1" applyAlignment="1" applyProtection="1">
      <alignment horizontal="right" wrapText="1"/>
    </xf>
    <xf numFmtId="166" fontId="16" fillId="0" borderId="16" xfId="14" applyNumberFormat="1" applyFont="1" applyBorder="1" applyAlignment="1" applyProtection="1">
      <alignment horizontal="center" wrapText="1"/>
    </xf>
    <xf numFmtId="166" fontId="16" fillId="0" borderId="16" xfId="14" applyNumberFormat="1" applyFont="1" applyFill="1" applyBorder="1" applyAlignment="1" applyProtection="1">
      <alignment horizontal="center" wrapText="1"/>
    </xf>
    <xf numFmtId="0" fontId="16" fillId="0" borderId="1" xfId="12" applyFont="1" applyFill="1" applyBorder="1"/>
    <xf numFmtId="0" fontId="17" fillId="0" borderId="1" xfId="12" applyFont="1" applyFill="1" applyBorder="1" applyAlignment="1" applyProtection="1">
      <alignment vertical="center" wrapText="1"/>
    </xf>
    <xf numFmtId="0" fontId="17" fillId="0" borderId="0" xfId="12" applyFont="1"/>
    <xf numFmtId="167" fontId="17" fillId="0" borderId="0" xfId="12" applyNumberFormat="1" applyFont="1" applyFill="1" applyAlignment="1">
      <alignment vertical="top" wrapText="1"/>
    </xf>
    <xf numFmtId="167" fontId="17" fillId="0" borderId="1" xfId="12" applyNumberFormat="1" applyFont="1" applyFill="1" applyBorder="1" applyAlignment="1">
      <alignment vertical="top" wrapText="1"/>
    </xf>
    <xf numFmtId="0" fontId="16" fillId="8" borderId="17" xfId="12" applyFont="1" applyFill="1" applyBorder="1" applyAlignment="1" applyProtection="1">
      <alignment horizontal="center" vertical="center" wrapText="1"/>
    </xf>
    <xf numFmtId="0" fontId="17" fillId="8" borderId="20" xfId="12" applyFont="1" applyFill="1" applyBorder="1" applyAlignment="1" applyProtection="1">
      <alignment horizontal="center" vertical="center" wrapText="1"/>
    </xf>
    <xf numFmtId="167" fontId="17" fillId="0" borderId="0" xfId="12" applyNumberFormat="1" applyFont="1" applyBorder="1" applyAlignment="1">
      <alignment horizontal="center" vertical="top" wrapText="1"/>
    </xf>
    <xf numFmtId="0" fontId="14" fillId="0" borderId="1" xfId="12" applyFont="1" applyBorder="1" applyAlignment="1">
      <alignment horizontal="left" wrapText="1"/>
    </xf>
    <xf numFmtId="167" fontId="14" fillId="0" borderId="1" xfId="12" applyNumberFormat="1" applyFont="1" applyFill="1" applyBorder="1" applyAlignment="1">
      <alignment horizontal="left" wrapText="1"/>
    </xf>
    <xf numFmtId="14" fontId="14" fillId="0" borderId="1" xfId="12" applyNumberFormat="1" applyFont="1" applyFill="1" applyBorder="1" applyAlignment="1">
      <alignment horizontal="right" wrapText="1"/>
    </xf>
    <xf numFmtId="166" fontId="14" fillId="0" borderId="1" xfId="14" applyNumberFormat="1" applyFont="1" applyFill="1" applyBorder="1" applyAlignment="1">
      <alignment horizontal="left" wrapText="1"/>
    </xf>
    <xf numFmtId="166" fontId="14" fillId="0" borderId="1" xfId="12" applyNumberFormat="1" applyFont="1" applyFill="1" applyBorder="1" applyAlignment="1">
      <alignment horizontal="left" wrapText="1"/>
    </xf>
    <xf numFmtId="49" fontId="17" fillId="0" borderId="22" xfId="12" applyNumberFormat="1" applyFont="1" applyBorder="1" applyAlignment="1" applyProtection="1">
      <alignment horizontal="left"/>
    </xf>
    <xf numFmtId="0" fontId="16" fillId="0" borderId="3" xfId="12" applyFont="1" applyBorder="1" applyAlignment="1">
      <alignment horizontal="center"/>
    </xf>
    <xf numFmtId="0" fontId="16" fillId="0" borderId="1" xfId="12" applyFont="1" applyFill="1" applyBorder="1" applyAlignment="1">
      <alignment horizontal="center"/>
    </xf>
    <xf numFmtId="49" fontId="17" fillId="0" borderId="0" xfId="12" applyNumberFormat="1" applyFont="1" applyBorder="1" applyAlignment="1" applyProtection="1">
      <alignment horizontal="left"/>
    </xf>
    <xf numFmtId="49" fontId="25" fillId="0" borderId="1" xfId="12" applyNumberFormat="1" applyFont="1" applyBorder="1" applyAlignment="1" applyProtection="1">
      <alignment horizontal="left"/>
    </xf>
    <xf numFmtId="49" fontId="17" fillId="0" borderId="1" xfId="12" applyNumberFormat="1" applyFont="1" applyBorder="1" applyAlignment="1" applyProtection="1">
      <alignment horizontal="left"/>
    </xf>
    <xf numFmtId="0" fontId="14" fillId="0" borderId="19" xfId="12" applyFont="1" applyBorder="1" applyAlignment="1">
      <alignment horizontal="left"/>
    </xf>
    <xf numFmtId="14" fontId="14" fillId="0" borderId="16" xfId="12" applyNumberFormat="1" applyFont="1" applyBorder="1" applyAlignment="1">
      <alignment horizontal="right"/>
    </xf>
    <xf numFmtId="166" fontId="14" fillId="0" borderId="16" xfId="14" applyNumberFormat="1" applyFont="1" applyBorder="1" applyAlignment="1">
      <alignment horizontal="left"/>
    </xf>
    <xf numFmtId="0" fontId="14" fillId="2" borderId="16" xfId="12" applyFont="1" applyFill="1" applyBorder="1" applyAlignment="1">
      <alignment horizontal="left"/>
    </xf>
    <xf numFmtId="0" fontId="14" fillId="2" borderId="16" xfId="12" applyFont="1" applyFill="1" applyBorder="1" applyAlignment="1">
      <alignment horizontal="right"/>
    </xf>
    <xf numFmtId="166" fontId="14" fillId="0" borderId="16" xfId="14" applyNumberFormat="1" applyFont="1" applyFill="1" applyBorder="1" applyAlignment="1">
      <alignment horizontal="left"/>
    </xf>
    <xf numFmtId="166" fontId="16" fillId="0" borderId="1" xfId="14" applyNumberFormat="1" applyFont="1" applyFill="1" applyBorder="1"/>
    <xf numFmtId="166" fontId="16" fillId="9" borderId="1" xfId="14" applyNumberFormat="1" applyFont="1" applyFill="1" applyBorder="1"/>
    <xf numFmtId="0" fontId="17" fillId="0" borderId="0" xfId="12" applyFont="1" applyFill="1"/>
    <xf numFmtId="166" fontId="16" fillId="0" borderId="0" xfId="14" applyNumberFormat="1" applyFont="1" applyBorder="1"/>
    <xf numFmtId="166" fontId="16" fillId="0" borderId="0" xfId="14" applyNumberFormat="1" applyFont="1" applyFill="1" applyBorder="1"/>
    <xf numFmtId="0" fontId="17" fillId="0" borderId="0" xfId="12" applyFont="1" applyFill="1" applyBorder="1"/>
    <xf numFmtId="0" fontId="16" fillId="0" borderId="0" xfId="12" applyFont="1" applyFill="1" applyBorder="1"/>
    <xf numFmtId="0" fontId="17" fillId="0" borderId="1" xfId="12" applyFont="1" applyFill="1" applyBorder="1"/>
    <xf numFmtId="49" fontId="17" fillId="0" borderId="22" xfId="12" applyNumberFormat="1" applyFont="1" applyBorder="1" applyAlignment="1" applyProtection="1">
      <alignment horizontal="left" wrapText="1"/>
    </xf>
    <xf numFmtId="0" fontId="14" fillId="0" borderId="3" xfId="12" applyFont="1" applyBorder="1" applyAlignment="1">
      <alignment vertical="center" wrapText="1"/>
    </xf>
    <xf numFmtId="166" fontId="16" fillId="0" borderId="3" xfId="14" applyNumberFormat="1" applyFont="1" applyFill="1" applyBorder="1"/>
    <xf numFmtId="0" fontId="17" fillId="8" borderId="3" xfId="12" applyFont="1" applyFill="1" applyBorder="1" applyAlignment="1" applyProtection="1">
      <alignment horizontal="center" vertical="center" wrapText="1"/>
    </xf>
    <xf numFmtId="0" fontId="17" fillId="8" borderId="3" xfId="12" applyFont="1" applyFill="1" applyBorder="1" applyAlignment="1" applyProtection="1">
      <alignment vertical="center" wrapText="1"/>
    </xf>
    <xf numFmtId="0" fontId="17" fillId="0" borderId="1" xfId="12" applyFont="1" applyBorder="1" applyAlignment="1">
      <alignment horizontal="center"/>
    </xf>
    <xf numFmtId="166" fontId="17" fillId="0" borderId="1" xfId="14" applyNumberFormat="1" applyFont="1" applyFill="1" applyBorder="1"/>
    <xf numFmtId="0" fontId="16" fillId="0" borderId="0" xfId="12" applyFont="1" applyAlignment="1">
      <alignment horizontal="center"/>
    </xf>
    <xf numFmtId="0" fontId="17" fillId="9" borderId="1" xfId="12" applyFont="1" applyFill="1" applyBorder="1"/>
    <xf numFmtId="0" fontId="16" fillId="0" borderId="10" xfId="12" applyFont="1" applyBorder="1" applyAlignment="1">
      <alignment horizontal="center"/>
    </xf>
    <xf numFmtId="0" fontId="16" fillId="0" borderId="10" xfId="12" applyFont="1" applyBorder="1"/>
    <xf numFmtId="0" fontId="14" fillId="0" borderId="1" xfId="12" applyFont="1" applyFill="1" applyBorder="1" applyAlignment="1">
      <alignment wrapText="1"/>
    </xf>
    <xf numFmtId="14" fontId="14" fillId="0" borderId="1" xfId="12" applyNumberFormat="1" applyFont="1" applyBorder="1" applyAlignment="1">
      <alignment wrapText="1"/>
    </xf>
    <xf numFmtId="0" fontId="14" fillId="0" borderId="1" xfId="12" applyFont="1" applyBorder="1" applyAlignment="1">
      <alignment wrapText="1"/>
    </xf>
    <xf numFmtId="14" fontId="16" fillId="0" borderId="1" xfId="12" applyNumberFormat="1" applyFont="1" applyBorder="1"/>
    <xf numFmtId="0" fontId="14" fillId="0" borderId="16" xfId="12" applyFont="1" applyFill="1" applyBorder="1" applyAlignment="1">
      <alignment horizontal="left" wrapText="1"/>
    </xf>
    <xf numFmtId="14" fontId="14" fillId="0" borderId="16" xfId="12" applyNumberFormat="1" applyFont="1" applyFill="1" applyBorder="1" applyAlignment="1">
      <alignment horizontal="right" wrapText="1"/>
    </xf>
    <xf numFmtId="166" fontId="14" fillId="0" borderId="16" xfId="14" applyNumberFormat="1" applyFont="1" applyFill="1" applyBorder="1" applyAlignment="1">
      <alignment horizontal="left" wrapText="1"/>
    </xf>
    <xf numFmtId="166" fontId="14" fillId="2" borderId="16" xfId="14" applyNumberFormat="1" applyFont="1" applyFill="1" applyBorder="1" applyAlignment="1">
      <alignment horizontal="left" wrapText="1"/>
    </xf>
    <xf numFmtId="0" fontId="14" fillId="0" borderId="0" xfId="12" applyFont="1" applyFill="1" applyBorder="1" applyAlignment="1">
      <alignment horizontal="left" wrapText="1"/>
    </xf>
    <xf numFmtId="14" fontId="14" fillId="0" borderId="0" xfId="12" applyNumberFormat="1" applyFont="1" applyFill="1" applyBorder="1" applyAlignment="1">
      <alignment horizontal="right" wrapText="1"/>
    </xf>
    <xf numFmtId="166" fontId="14" fillId="0" borderId="0" xfId="14" applyNumberFormat="1" applyFont="1" applyFill="1" applyBorder="1" applyAlignment="1">
      <alignment horizontal="left" wrapText="1"/>
    </xf>
    <xf numFmtId="166" fontId="14" fillId="2" borderId="0" xfId="14" applyNumberFormat="1" applyFont="1" applyFill="1" applyBorder="1" applyAlignment="1">
      <alignment horizontal="left" wrapText="1"/>
    </xf>
    <xf numFmtId="166" fontId="14" fillId="0" borderId="1" xfId="14" applyNumberFormat="1" applyFont="1" applyBorder="1" applyAlignment="1">
      <alignment vertical="center" wrapText="1"/>
    </xf>
    <xf numFmtId="0" fontId="17" fillId="0" borderId="1" xfId="12" quotePrefix="1" applyFont="1" applyBorder="1"/>
    <xf numFmtId="0" fontId="25" fillId="0" borderId="1" xfId="12" applyFont="1" applyBorder="1"/>
    <xf numFmtId="0" fontId="16" fillId="0" borderId="3" xfId="12" applyFont="1" applyBorder="1"/>
    <xf numFmtId="49" fontId="17" fillId="0" borderId="1" xfId="12" applyNumberFormat="1" applyFont="1" applyBorder="1" applyAlignment="1" applyProtection="1">
      <alignment horizontal="left" wrapText="1"/>
    </xf>
    <xf numFmtId="0" fontId="16" fillId="0" borderId="0" xfId="12" applyFont="1" applyBorder="1"/>
    <xf numFmtId="0" fontId="17" fillId="0" borderId="0" xfId="12" applyFont="1" applyBorder="1" applyAlignment="1">
      <alignment horizontal="center"/>
    </xf>
    <xf numFmtId="0" fontId="17" fillId="0" borderId="0" xfId="12" applyFont="1" applyBorder="1"/>
    <xf numFmtId="166" fontId="16" fillId="0" borderId="10" xfId="14" applyNumberFormat="1" applyFont="1" applyBorder="1"/>
    <xf numFmtId="166" fontId="16" fillId="0" borderId="11" xfId="14" applyNumberFormat="1" applyFont="1" applyBorder="1"/>
    <xf numFmtId="166" fontId="16" fillId="0" borderId="4" xfId="14" applyNumberFormat="1" applyFont="1" applyBorder="1"/>
    <xf numFmtId="166" fontId="17" fillId="0" borderId="1" xfId="14" applyNumberFormat="1" applyFont="1" applyBorder="1"/>
    <xf numFmtId="0" fontId="17" fillId="0" borderId="1" xfId="12" applyFont="1" applyBorder="1" applyAlignment="1">
      <alignment wrapText="1"/>
    </xf>
    <xf numFmtId="17" fontId="17" fillId="0" borderId="1" xfId="12" quotePrefix="1" applyNumberFormat="1" applyFont="1" applyBorder="1"/>
    <xf numFmtId="0" fontId="17" fillId="0" borderId="0" xfId="12" applyFont="1" applyFill="1" applyBorder="1" applyAlignment="1">
      <alignment horizontal="center"/>
    </xf>
    <xf numFmtId="0" fontId="15" fillId="0" borderId="0" xfId="17" applyFont="1" applyFill="1" applyBorder="1" applyAlignment="1">
      <alignment horizontal="left" vertical="center" wrapText="1"/>
    </xf>
    <xf numFmtId="166" fontId="14" fillId="0" borderId="1" xfId="14" applyNumberFormat="1" applyFont="1" applyBorder="1" applyAlignment="1">
      <alignment wrapText="1"/>
    </xf>
    <xf numFmtId="0" fontId="16" fillId="0" borderId="1" xfId="12" applyFont="1" applyFill="1" applyBorder="1" applyAlignment="1">
      <alignment wrapText="1"/>
    </xf>
    <xf numFmtId="0" fontId="16" fillId="0" borderId="0" xfId="0" applyFont="1" applyFill="1" applyBorder="1" applyAlignment="1">
      <alignment horizontal="left" vertical="top" wrapText="1"/>
    </xf>
    <xf numFmtId="0" fontId="15" fillId="0" borderId="3" xfId="17" applyFont="1" applyBorder="1" applyAlignment="1">
      <alignment horizontal="left" vertical="top" wrapText="1"/>
    </xf>
    <xf numFmtId="0" fontId="19" fillId="10" borderId="1" xfId="15" applyFont="1" applyFill="1" applyBorder="1" applyAlignment="1">
      <alignment horizontal="center" wrapText="1"/>
    </xf>
    <xf numFmtId="0" fontId="15" fillId="0" borderId="1" xfId="17" applyFont="1" applyFill="1" applyBorder="1" applyAlignment="1">
      <alignment horizontal="justify" vertical="center" wrapText="1"/>
    </xf>
    <xf numFmtId="0" fontId="14" fillId="0" borderId="10" xfId="0" applyFont="1" applyFill="1" applyBorder="1" applyAlignment="1">
      <alignment horizontal="center" vertical="center" wrapText="1"/>
    </xf>
    <xf numFmtId="0" fontId="17" fillId="9" borderId="1" xfId="12" applyFont="1" applyFill="1" applyBorder="1" applyAlignment="1">
      <alignment horizontal="center"/>
    </xf>
    <xf numFmtId="0" fontId="17" fillId="8" borderId="1" xfId="12" applyFont="1" applyFill="1" applyBorder="1" applyAlignment="1" applyProtection="1">
      <alignment horizontal="center" vertical="center" wrapText="1"/>
    </xf>
    <xf numFmtId="0" fontId="17" fillId="8" borderId="16" xfId="12" applyFont="1" applyFill="1" applyBorder="1" applyAlignment="1" applyProtection="1">
      <alignment horizontal="center" vertical="center" wrapText="1"/>
    </xf>
    <xf numFmtId="0" fontId="17" fillId="8" borderId="17" xfId="12" applyFont="1" applyFill="1" applyBorder="1" applyAlignment="1" applyProtection="1">
      <alignment horizontal="center" vertical="center" wrapText="1"/>
    </xf>
    <xf numFmtId="0" fontId="17" fillId="0" borderId="0" xfId="12" applyFont="1" applyAlignment="1">
      <alignment horizontal="center"/>
    </xf>
    <xf numFmtId="0" fontId="14" fillId="0" borderId="0" xfId="0" applyFont="1" applyFill="1" applyBorder="1" applyAlignment="1">
      <alignment horizontal="left" vertical="top"/>
    </xf>
    <xf numFmtId="0" fontId="26" fillId="14" borderId="0" xfId="0" applyFont="1" applyFill="1" applyBorder="1" applyAlignment="1">
      <alignment horizontal="center" vertical="center" wrapText="1"/>
    </xf>
    <xf numFmtId="0" fontId="27" fillId="14" borderId="0" xfId="0" applyFont="1" applyFill="1" applyBorder="1" applyAlignment="1">
      <alignment horizontal="left" vertical="top"/>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1" fontId="14" fillId="0" borderId="1" xfId="0" applyNumberFormat="1" applyFont="1" applyFill="1" applyBorder="1" applyAlignment="1">
      <alignment horizontal="center" vertical="center" shrinkToFit="1"/>
    </xf>
    <xf numFmtId="0" fontId="14" fillId="0" borderId="1" xfId="0" applyFont="1" applyFill="1" applyBorder="1" applyAlignment="1">
      <alignment vertical="center" wrapText="1"/>
    </xf>
    <xf numFmtId="0" fontId="14" fillId="0" borderId="1" xfId="0" applyFont="1" applyFill="1" applyBorder="1" applyAlignment="1">
      <alignment horizontal="left" vertical="top"/>
    </xf>
    <xf numFmtId="0" fontId="14" fillId="0" borderId="1" xfId="0" applyFont="1" applyFill="1" applyBorder="1" applyAlignment="1">
      <alignment horizontal="left" vertical="center" wrapText="1"/>
    </xf>
    <xf numFmtId="6" fontId="14" fillId="0" borderId="1" xfId="1" applyNumberFormat="1" applyFont="1" applyFill="1" applyBorder="1" applyAlignment="1">
      <alignment horizontal="center" vertical="center" wrapText="1"/>
    </xf>
    <xf numFmtId="0" fontId="14" fillId="0" borderId="1" xfId="1" applyNumberFormat="1" applyFont="1" applyFill="1" applyBorder="1" applyAlignment="1">
      <alignment horizontal="center" vertical="center" shrinkToFit="1"/>
    </xf>
    <xf numFmtId="1" fontId="13" fillId="13" borderId="1" xfId="0" applyNumberFormat="1" applyFont="1" applyFill="1" applyBorder="1" applyAlignment="1">
      <alignment horizontal="center" vertical="center" shrinkToFit="1"/>
    </xf>
    <xf numFmtId="0" fontId="14" fillId="13" borderId="1" xfId="0" applyFont="1" applyFill="1" applyBorder="1" applyAlignment="1">
      <alignment horizontal="left" vertical="top"/>
    </xf>
    <xf numFmtId="0" fontId="14" fillId="13" borderId="10" xfId="0" applyFont="1" applyFill="1" applyBorder="1" applyAlignment="1">
      <alignment horizontal="left" vertical="top"/>
    </xf>
    <xf numFmtId="0" fontId="14" fillId="0" borderId="1" xfId="0" applyFont="1" applyFill="1" applyBorder="1" applyAlignment="1">
      <alignment horizontal="left" vertical="top" wrapText="1"/>
    </xf>
    <xf numFmtId="0" fontId="28"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Fill="1" applyBorder="1" applyAlignment="1">
      <alignment horizontal="justify" vertical="center" wrapText="1"/>
    </xf>
    <xf numFmtId="0" fontId="14" fillId="0" borderId="3" xfId="0" applyFont="1" applyFill="1" applyBorder="1" applyAlignment="1">
      <alignment vertical="center" wrapText="1"/>
    </xf>
    <xf numFmtId="0" fontId="14" fillId="0" borderId="3" xfId="0" applyFont="1" applyFill="1" applyBorder="1" applyAlignment="1">
      <alignment horizontal="left" vertical="top"/>
    </xf>
    <xf numFmtId="0" fontId="20" fillId="0" borderId="1" xfId="0" applyFont="1" applyBorder="1" applyAlignment="1">
      <alignment horizontal="left" vertical="top" wrapText="1"/>
    </xf>
    <xf numFmtId="0" fontId="14" fillId="0" borderId="4" xfId="0" applyFont="1" applyFill="1" applyBorder="1" applyAlignment="1">
      <alignment vertical="center" wrapText="1"/>
    </xf>
    <xf numFmtId="0" fontId="14" fillId="0" borderId="4" xfId="0" applyFont="1" applyFill="1" applyBorder="1" applyAlignment="1">
      <alignment horizontal="left" vertical="top"/>
    </xf>
    <xf numFmtId="0" fontId="20" fillId="0" borderId="1" xfId="0" applyFont="1" applyBorder="1" applyAlignment="1">
      <alignment horizontal="center" vertical="top" wrapText="1"/>
    </xf>
    <xf numFmtId="0" fontId="20" fillId="0" borderId="1" xfId="0" applyFont="1" applyBorder="1" applyAlignment="1">
      <alignment vertical="top"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wrapText="1"/>
    </xf>
    <xf numFmtId="6" fontId="18" fillId="0" borderId="0" xfId="1" quotePrefix="1" applyNumberFormat="1" applyFont="1" applyFill="1" applyBorder="1" applyAlignment="1">
      <alignment horizontal="left" vertical="top" wrapText="1"/>
    </xf>
    <xf numFmtId="6" fontId="18" fillId="0" borderId="0" xfId="1" applyNumberFormat="1" applyFont="1" applyFill="1" applyBorder="1" applyAlignment="1">
      <alignment horizontal="left" vertical="top"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left" vertical="top"/>
    </xf>
    <xf numFmtId="0" fontId="14" fillId="0" borderId="0" xfId="0" applyFont="1" applyFill="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15" xfId="0" applyFont="1" applyFill="1" applyBorder="1" applyAlignment="1">
      <alignment vertical="top" wrapText="1"/>
    </xf>
    <xf numFmtId="0" fontId="14" fillId="0" borderId="0" xfId="0" applyFont="1" applyFill="1" applyBorder="1" applyAlignment="1">
      <alignment wrapText="1"/>
    </xf>
    <xf numFmtId="1" fontId="14" fillId="0" borderId="1" xfId="0" applyNumberFormat="1" applyFont="1" applyFill="1" applyBorder="1" applyAlignment="1">
      <alignment horizontal="center" vertical="top" shrinkToFit="1"/>
    </xf>
    <xf numFmtId="1" fontId="14" fillId="0" borderId="10" xfId="0" applyNumberFormat="1" applyFont="1" applyFill="1" applyBorder="1" applyAlignment="1">
      <alignment horizontal="center" vertical="top" shrinkToFit="1"/>
    </xf>
    <xf numFmtId="1" fontId="13" fillId="0" borderId="1" xfId="0" applyNumberFormat="1" applyFont="1" applyFill="1" applyBorder="1" applyAlignment="1">
      <alignment horizontal="center" vertical="top" shrinkToFit="1"/>
    </xf>
    <xf numFmtId="1" fontId="13" fillId="0" borderId="0" xfId="0" applyNumberFormat="1" applyFont="1" applyFill="1" applyBorder="1" applyAlignment="1">
      <alignment horizontal="center" vertical="top" shrinkToFit="1"/>
    </xf>
    <xf numFmtId="6" fontId="18" fillId="0" borderId="0" xfId="1" applyNumberFormat="1" applyFont="1" applyFill="1" applyBorder="1" applyAlignment="1">
      <alignment horizontal="left" vertical="center" wrapText="1"/>
    </xf>
    <xf numFmtId="0" fontId="14" fillId="0" borderId="7" xfId="0" applyFont="1" applyFill="1" applyBorder="1" applyAlignment="1">
      <alignment horizontal="center" vertical="top" wrapText="1"/>
    </xf>
    <xf numFmtId="6" fontId="18" fillId="0" borderId="0" xfId="0" applyNumberFormat="1" applyFont="1" applyFill="1" applyBorder="1" applyAlignment="1">
      <alignment horizontal="left" vertical="center" wrapText="1"/>
    </xf>
    <xf numFmtId="0" fontId="26" fillId="14" borderId="0" xfId="0" applyFont="1" applyFill="1" applyBorder="1" applyAlignment="1">
      <alignment horizontal="center" vertical="top" wrapText="1"/>
    </xf>
    <xf numFmtId="1" fontId="26" fillId="14" borderId="0" xfId="0" applyNumberFormat="1" applyFont="1" applyFill="1" applyBorder="1" applyAlignment="1">
      <alignment horizontal="center" vertical="center" shrinkToFit="1"/>
    </xf>
    <xf numFmtId="6" fontId="14" fillId="0" borderId="1" xfId="1" applyNumberFormat="1" applyFont="1" applyFill="1" applyBorder="1" applyAlignment="1">
      <alignment vertical="center" wrapText="1"/>
    </xf>
    <xf numFmtId="0" fontId="14" fillId="0" borderId="2" xfId="0" applyFont="1" applyFill="1" applyBorder="1" applyAlignment="1">
      <alignment vertical="center" wrapText="1"/>
    </xf>
    <xf numFmtId="0" fontId="14" fillId="0" borderId="2" xfId="0" applyFont="1" applyFill="1" applyBorder="1" applyAlignment="1">
      <alignment vertical="top" wrapText="1"/>
    </xf>
    <xf numFmtId="1" fontId="26" fillId="14" borderId="0" xfId="0" applyNumberFormat="1" applyFont="1" applyFill="1" applyBorder="1" applyAlignment="1">
      <alignment vertical="center" shrinkToFit="1"/>
    </xf>
    <xf numFmtId="1" fontId="13" fillId="0" borderId="0" xfId="0" applyNumberFormat="1" applyFont="1" applyFill="1" applyBorder="1" applyAlignment="1">
      <alignment vertical="center" shrinkToFit="1"/>
    </xf>
    <xf numFmtId="0" fontId="13" fillId="0" borderId="0" xfId="0" applyFont="1" applyFill="1" applyBorder="1" applyAlignment="1">
      <alignment vertical="center" wrapText="1"/>
    </xf>
    <xf numFmtId="0" fontId="14" fillId="0" borderId="1" xfId="0" applyFont="1" applyFill="1" applyBorder="1" applyAlignment="1">
      <alignment vertical="top" wrapText="1"/>
    </xf>
    <xf numFmtId="0" fontId="14" fillId="0" borderId="10" xfId="0" applyFont="1" applyFill="1" applyBorder="1" applyAlignment="1">
      <alignment vertical="top" wrapText="1"/>
    </xf>
    <xf numFmtId="1" fontId="14" fillId="0" borderId="1" xfId="0" applyNumberFormat="1" applyFont="1" applyFill="1" applyBorder="1" applyAlignment="1">
      <alignment horizontal="center" vertical="top" wrapText="1"/>
    </xf>
    <xf numFmtId="0" fontId="14" fillId="0" borderId="0" xfId="0" applyFont="1" applyFill="1" applyBorder="1" applyAlignment="1">
      <alignment horizontal="center" wrapText="1"/>
    </xf>
    <xf numFmtId="0" fontId="14" fillId="0" borderId="0" xfId="0" applyFont="1" applyFill="1" applyBorder="1" applyAlignment="1">
      <alignment horizontal="left" wrapText="1"/>
    </xf>
    <xf numFmtId="1" fontId="14" fillId="0" borderId="10" xfId="0" applyNumberFormat="1" applyFont="1" applyFill="1" applyBorder="1" applyAlignment="1">
      <alignment horizontal="center" vertical="center" shrinkToFit="1"/>
    </xf>
    <xf numFmtId="9" fontId="14" fillId="0" borderId="1" xfId="2" applyFont="1" applyFill="1" applyBorder="1" applyAlignment="1">
      <alignment vertical="top" shrinkToFit="1"/>
    </xf>
    <xf numFmtId="1" fontId="27" fillId="14" borderId="0" xfId="0" applyNumberFormat="1" applyFont="1" applyFill="1" applyBorder="1" applyAlignment="1">
      <alignment horizontal="left" vertical="center" indent="2" shrinkToFit="1"/>
    </xf>
    <xf numFmtId="1" fontId="14" fillId="0" borderId="1" xfId="0" applyNumberFormat="1" applyFont="1" applyFill="1" applyBorder="1" applyAlignment="1">
      <alignment horizontal="center" shrinkToFit="1"/>
    </xf>
    <xf numFmtId="1" fontId="14" fillId="0" borderId="10" xfId="0" applyNumberFormat="1" applyFont="1" applyFill="1" applyBorder="1" applyAlignment="1">
      <alignment horizontal="center" shrinkToFit="1"/>
    </xf>
    <xf numFmtId="0" fontId="20" fillId="0" borderId="1" xfId="4" applyFont="1" applyBorder="1"/>
    <xf numFmtId="6" fontId="20" fillId="0" borderId="1" xfId="4" applyNumberFormat="1" applyFont="1" applyBorder="1"/>
    <xf numFmtId="9" fontId="20" fillId="0" borderId="1" xfId="5" applyNumberFormat="1" applyFont="1" applyBorder="1"/>
    <xf numFmtId="6" fontId="20" fillId="0" borderId="10" xfId="4" applyNumberFormat="1" applyFont="1" applyBorder="1"/>
    <xf numFmtId="1" fontId="26" fillId="14" borderId="0" xfId="0" applyNumberFormat="1" applyFont="1" applyFill="1" applyBorder="1" applyAlignment="1">
      <alignment horizontal="left" vertical="center" indent="2" shrinkToFit="1"/>
    </xf>
    <xf numFmtId="0" fontId="14" fillId="0" borderId="1" xfId="0" applyFont="1" applyFill="1" applyBorder="1" applyAlignment="1">
      <alignment horizontal="left" vertical="top" wrapText="1" indent="2"/>
    </xf>
    <xf numFmtId="0" fontId="16" fillId="0" borderId="0" xfId="12" applyFont="1" applyAlignment="1"/>
    <xf numFmtId="0" fontId="20" fillId="0" borderId="1" xfId="15" applyFont="1" applyFill="1" applyBorder="1"/>
    <xf numFmtId="0" fontId="21" fillId="0" borderId="0" xfId="15" applyFont="1" applyAlignment="1">
      <alignment horizontal="center" wrapText="1"/>
    </xf>
    <xf numFmtId="0" fontId="23" fillId="0" borderId="0" xfId="12" applyFont="1"/>
    <xf numFmtId="0" fontId="23" fillId="0" borderId="0" xfId="12" applyFont="1" applyFill="1"/>
    <xf numFmtId="0" fontId="23" fillId="0" borderId="1" xfId="12" applyFont="1" applyBorder="1"/>
    <xf numFmtId="167" fontId="23" fillId="0" borderId="16" xfId="12" applyNumberFormat="1" applyFont="1" applyBorder="1" applyAlignment="1">
      <alignment horizontal="center" vertical="top" wrapText="1"/>
    </xf>
    <xf numFmtId="0" fontId="23" fillId="0" borderId="0" xfId="12" applyFont="1" applyFill="1" applyAlignment="1" applyProtection="1">
      <alignment vertical="center" wrapText="1"/>
    </xf>
    <xf numFmtId="167" fontId="23" fillId="0" borderId="21" xfId="12" applyNumberFormat="1" applyFont="1" applyBorder="1" applyAlignment="1">
      <alignment horizontal="center" vertical="top" wrapText="1"/>
    </xf>
    <xf numFmtId="0" fontId="15" fillId="0" borderId="1" xfId="17" applyFont="1" applyFill="1" applyBorder="1"/>
    <xf numFmtId="0" fontId="14" fillId="2" borderId="1" xfId="0" applyFont="1" applyFill="1" applyBorder="1" applyAlignment="1">
      <alignment horizontal="center" vertical="center" wrapText="1"/>
    </xf>
    <xf numFmtId="0" fontId="14" fillId="2" borderId="10" xfId="0" applyFont="1" applyFill="1" applyBorder="1" applyAlignment="1">
      <alignment horizontal="center" vertical="center" wrapText="1"/>
    </xf>
    <xf numFmtId="1" fontId="14" fillId="2" borderId="1" xfId="0" applyNumberFormat="1" applyFont="1" applyFill="1" applyBorder="1" applyAlignment="1">
      <alignment horizontal="center" vertical="center" shrinkToFit="1"/>
    </xf>
    <xf numFmtId="1" fontId="14" fillId="2" borderId="10" xfId="0" applyNumberFormat="1" applyFont="1" applyFill="1" applyBorder="1" applyAlignment="1">
      <alignment horizontal="center" vertical="center" shrinkToFit="1"/>
    </xf>
    <xf numFmtId="6" fontId="14" fillId="2" borderId="1" xfId="1" applyNumberFormat="1" applyFont="1" applyFill="1" applyBorder="1" applyAlignment="1">
      <alignment horizontal="center" vertical="center" wrapText="1"/>
    </xf>
    <xf numFmtId="0" fontId="14" fillId="2" borderId="1" xfId="1" applyNumberFormat="1" applyFont="1" applyFill="1" applyBorder="1" applyAlignment="1">
      <alignment horizontal="center" vertical="center" shrinkToFit="1"/>
    </xf>
    <xf numFmtId="6" fontId="18" fillId="0" borderId="10" xfId="1" applyNumberFormat="1" applyFont="1" applyFill="1" applyBorder="1" applyAlignment="1">
      <alignment horizontal="center" vertical="center" wrapText="1"/>
    </xf>
    <xf numFmtId="6" fontId="18" fillId="0" borderId="9" xfId="1" applyNumberFormat="1" applyFont="1" applyFill="1" applyBorder="1" applyAlignment="1">
      <alignment horizontal="center" vertical="center" wrapText="1"/>
    </xf>
    <xf numFmtId="6" fontId="18" fillId="0" borderId="11" xfId="1" applyNumberFormat="1" applyFont="1" applyFill="1" applyBorder="1" applyAlignment="1">
      <alignment horizontal="center" vertical="center" wrapText="1"/>
    </xf>
    <xf numFmtId="0" fontId="13" fillId="13" borderId="10" xfId="0" applyFont="1" applyFill="1" applyBorder="1" applyAlignment="1">
      <alignment horizontal="left" vertical="center" wrapText="1"/>
    </xf>
    <xf numFmtId="0" fontId="13" fillId="13" borderId="9" xfId="0" applyFont="1" applyFill="1" applyBorder="1" applyAlignment="1">
      <alignment horizontal="left" vertical="center" wrapText="1"/>
    </xf>
    <xf numFmtId="6" fontId="18" fillId="12" borderId="5" xfId="1" applyNumberFormat="1" applyFont="1" applyFill="1" applyBorder="1" applyAlignment="1">
      <alignment horizontal="left" vertical="top" wrapText="1"/>
    </xf>
    <xf numFmtId="6" fontId="18" fillId="12" borderId="2" xfId="1" applyNumberFormat="1" applyFont="1" applyFill="1" applyBorder="1" applyAlignment="1">
      <alignment horizontal="left" vertical="top" wrapText="1"/>
    </xf>
    <xf numFmtId="6" fontId="18" fillId="12" borderId="6" xfId="1" applyNumberFormat="1" applyFont="1" applyFill="1" applyBorder="1" applyAlignment="1">
      <alignment horizontal="left" vertical="top"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13" borderId="1" xfId="0" applyFont="1" applyFill="1" applyBorder="1" applyAlignment="1">
      <alignment horizontal="left" vertical="center" wrapText="1"/>
    </xf>
    <xf numFmtId="0" fontId="14" fillId="0" borderId="10"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3" xfId="0" applyFont="1" applyFill="1" applyBorder="1" applyAlignment="1">
      <alignment horizontal="justify" vertical="center" wrapText="1"/>
    </xf>
    <xf numFmtId="0" fontId="14" fillId="0" borderId="15"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10"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4" fillId="0" borderId="1" xfId="0" applyFont="1" applyFill="1" applyBorder="1" applyAlignment="1">
      <alignment horizontal="left" vertical="center" wrapText="1"/>
    </xf>
    <xf numFmtId="1" fontId="14" fillId="0" borderId="1" xfId="0" applyNumberFormat="1" applyFont="1" applyFill="1" applyBorder="1" applyAlignment="1">
      <alignment horizontal="center" vertical="center" wrapText="1"/>
    </xf>
    <xf numFmtId="0" fontId="16" fillId="0" borderId="11" xfId="0" applyFont="1" applyFill="1" applyBorder="1" applyAlignment="1">
      <alignment horizontal="justify" vertical="center" wrapText="1"/>
    </xf>
    <xf numFmtId="6" fontId="18" fillId="0" borderId="5" xfId="1" quotePrefix="1" applyNumberFormat="1" applyFont="1" applyFill="1" applyBorder="1" applyAlignment="1">
      <alignment horizontal="left" vertical="top" wrapText="1"/>
    </xf>
    <xf numFmtId="6" fontId="18" fillId="0" borderId="2" xfId="1" applyNumberFormat="1" applyFont="1" applyFill="1" applyBorder="1" applyAlignment="1">
      <alignment horizontal="left" vertical="top" wrapText="1"/>
    </xf>
    <xf numFmtId="6" fontId="18" fillId="0" borderId="6" xfId="1" applyNumberFormat="1" applyFont="1" applyFill="1" applyBorder="1" applyAlignment="1">
      <alignment horizontal="left" vertical="top" wrapText="1"/>
    </xf>
    <xf numFmtId="0" fontId="16" fillId="0" borderId="15" xfId="0" applyFont="1" applyFill="1" applyBorder="1" applyAlignment="1">
      <alignment horizontal="justify" vertical="center" wrapText="1"/>
    </xf>
    <xf numFmtId="0" fontId="16" fillId="0" borderId="4" xfId="0" applyFont="1" applyFill="1" applyBorder="1" applyAlignment="1">
      <alignment horizontal="justify" vertical="center" wrapText="1"/>
    </xf>
    <xf numFmtId="1" fontId="18" fillId="0" borderId="5" xfId="0" applyNumberFormat="1" applyFont="1" applyBorder="1" applyAlignment="1">
      <alignment horizontal="center" wrapText="1"/>
    </xf>
    <xf numFmtId="1" fontId="18" fillId="0" borderId="2" xfId="0" applyNumberFormat="1" applyFont="1" applyBorder="1" applyAlignment="1">
      <alignment horizontal="center"/>
    </xf>
    <xf numFmtId="1" fontId="18" fillId="0" borderId="6" xfId="0" applyNumberFormat="1" applyFont="1" applyBorder="1" applyAlignment="1">
      <alignment horizontal="center"/>
    </xf>
    <xf numFmtId="1" fontId="18" fillId="0" borderId="7" xfId="0" applyNumberFormat="1" applyFont="1" applyBorder="1" applyAlignment="1">
      <alignment horizontal="center"/>
    </xf>
    <xf numFmtId="1" fontId="18" fillId="0" borderId="12" xfId="0" applyNumberFormat="1" applyFont="1" applyBorder="1" applyAlignment="1">
      <alignment horizontal="center"/>
    </xf>
    <xf numFmtId="1" fontId="18" fillId="0" borderId="8" xfId="0" applyNumberFormat="1" applyFont="1" applyBorder="1" applyAlignment="1">
      <alignment horizontal="center"/>
    </xf>
    <xf numFmtId="6" fontId="18" fillId="0" borderId="10" xfId="1" quotePrefix="1" applyNumberFormat="1" applyFont="1" applyFill="1" applyBorder="1" applyAlignment="1">
      <alignment horizontal="left" vertical="top" wrapText="1"/>
    </xf>
    <xf numFmtId="6" fontId="18" fillId="0" borderId="9" xfId="1" applyNumberFormat="1" applyFont="1" applyFill="1" applyBorder="1" applyAlignment="1">
      <alignment horizontal="left" vertical="top" wrapText="1"/>
    </xf>
    <xf numFmtId="6" fontId="18" fillId="0" borderId="11" xfId="1" applyNumberFormat="1" applyFont="1" applyFill="1" applyBorder="1" applyAlignment="1">
      <alignment horizontal="left" vertical="top" wrapText="1"/>
    </xf>
    <xf numFmtId="6" fontId="18" fillId="2" borderId="10" xfId="1" quotePrefix="1" applyNumberFormat="1" applyFont="1" applyFill="1" applyBorder="1" applyAlignment="1">
      <alignment horizontal="left" vertical="top" wrapText="1"/>
    </xf>
    <xf numFmtId="6" fontId="18" fillId="2" borderId="9" xfId="1" applyNumberFormat="1" applyFont="1" applyFill="1" applyBorder="1" applyAlignment="1">
      <alignment horizontal="left" vertical="top" wrapText="1"/>
    </xf>
    <xf numFmtId="6" fontId="18" fillId="2" borderId="11" xfId="1" applyNumberFormat="1" applyFont="1" applyFill="1" applyBorder="1" applyAlignment="1">
      <alignment horizontal="left" vertical="top" wrapText="1"/>
    </xf>
    <xf numFmtId="6" fontId="18" fillId="12" borderId="10" xfId="1" quotePrefix="1" applyNumberFormat="1" applyFont="1" applyFill="1" applyBorder="1" applyAlignment="1">
      <alignment horizontal="left" vertical="top" wrapText="1"/>
    </xf>
    <xf numFmtId="6" fontId="18" fillId="12" borderId="9" xfId="1" applyNumberFormat="1" applyFont="1" applyFill="1" applyBorder="1" applyAlignment="1">
      <alignment horizontal="left" vertical="top" wrapText="1"/>
    </xf>
    <xf numFmtId="6" fontId="18" fillId="12" borderId="11" xfId="1" applyNumberFormat="1" applyFont="1" applyFill="1" applyBorder="1" applyAlignment="1">
      <alignment horizontal="left" vertical="top" wrapText="1"/>
    </xf>
    <xf numFmtId="6" fontId="18" fillId="0" borderId="10" xfId="1" quotePrefix="1" applyNumberFormat="1" applyFont="1" applyFill="1" applyBorder="1" applyAlignment="1">
      <alignment horizontal="left" vertical="center" wrapText="1"/>
    </xf>
    <xf numFmtId="6" fontId="18" fillId="0" borderId="9" xfId="1" applyNumberFormat="1" applyFont="1" applyFill="1" applyBorder="1" applyAlignment="1">
      <alignment horizontal="left" vertical="center" wrapText="1"/>
    </xf>
    <xf numFmtId="6" fontId="18" fillId="0" borderId="11" xfId="1"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13" fillId="13" borderId="1" xfId="0" applyFont="1" applyFill="1" applyBorder="1" applyAlignment="1">
      <alignment horizontal="left" vertical="top" wrapText="1"/>
    </xf>
    <xf numFmtId="0" fontId="13" fillId="13" borderId="10" xfId="0" applyFont="1" applyFill="1" applyBorder="1" applyAlignment="1">
      <alignment horizontal="left" vertical="top" wrapText="1"/>
    </xf>
    <xf numFmtId="6" fontId="18" fillId="0" borderId="5" xfId="1" applyNumberFormat="1" applyFont="1" applyFill="1" applyBorder="1" applyAlignment="1">
      <alignment horizontal="left" vertical="top" wrapText="1"/>
    </xf>
    <xf numFmtId="6" fontId="18" fillId="0" borderId="1" xfId="1" quotePrefix="1" applyNumberFormat="1" applyFont="1" applyFill="1" applyBorder="1" applyAlignment="1">
      <alignment horizontal="left" vertical="top" wrapText="1"/>
    </xf>
    <xf numFmtId="6" fontId="18" fillId="0" borderId="1" xfId="1"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4" fillId="0" borderId="2" xfId="0" applyFont="1" applyFill="1" applyBorder="1" applyAlignment="1">
      <alignment horizontal="center" vertical="center" wrapText="1"/>
    </xf>
    <xf numFmtId="0" fontId="31"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26" fillId="14" borderId="0" xfId="0" applyFont="1" applyFill="1" applyBorder="1" applyAlignment="1">
      <alignment horizontal="left" vertical="center" wrapText="1"/>
    </xf>
    <xf numFmtId="6" fontId="18" fillId="12" borderId="5" xfId="1" quotePrefix="1" applyNumberFormat="1" applyFont="1" applyFill="1" applyBorder="1" applyAlignment="1">
      <alignment horizontal="left" vertical="top" wrapText="1"/>
    </xf>
    <xf numFmtId="0" fontId="14" fillId="0" borderId="0" xfId="0" applyFont="1" applyFill="1" applyBorder="1" applyAlignment="1">
      <alignment horizontal="right" vertical="top" wrapText="1"/>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9" xfId="0" applyFont="1" applyFill="1" applyBorder="1" applyAlignment="1">
      <alignment horizontal="right" vertical="top" wrapText="1"/>
    </xf>
    <xf numFmtId="6" fontId="18" fillId="0" borderId="13" xfId="1" applyNumberFormat="1" applyFont="1" applyFill="1" applyBorder="1" applyAlignment="1">
      <alignment horizontal="left" vertical="top" wrapText="1"/>
    </xf>
    <xf numFmtId="6" fontId="18" fillId="0" borderId="0" xfId="1" applyNumberFormat="1" applyFont="1" applyFill="1" applyBorder="1" applyAlignment="1">
      <alignment horizontal="left" vertical="top" wrapText="1"/>
    </xf>
    <xf numFmtId="6" fontId="18" fillId="0" borderId="14" xfId="1" applyNumberFormat="1" applyFont="1" applyFill="1" applyBorder="1" applyAlignment="1">
      <alignment horizontal="left" vertical="top" wrapText="1"/>
    </xf>
    <xf numFmtId="6" fontId="18" fillId="0" borderId="7" xfId="1" applyNumberFormat="1" applyFont="1" applyFill="1" applyBorder="1" applyAlignment="1">
      <alignment horizontal="left" vertical="top" wrapText="1"/>
    </xf>
    <xf numFmtId="6" fontId="18" fillId="0" borderId="12" xfId="1" applyNumberFormat="1" applyFont="1" applyFill="1" applyBorder="1" applyAlignment="1">
      <alignment horizontal="left" vertical="top" wrapText="1"/>
    </xf>
    <xf numFmtId="6" fontId="18" fillId="0" borderId="8" xfId="1" applyNumberFormat="1" applyFont="1" applyFill="1" applyBorder="1" applyAlignment="1">
      <alignment horizontal="left" vertical="top" wrapText="1"/>
    </xf>
    <xf numFmtId="6" fontId="18" fillId="2" borderId="10" xfId="1" applyNumberFormat="1" applyFont="1" applyFill="1" applyBorder="1" applyAlignment="1">
      <alignment horizontal="left" vertical="top" wrapText="1"/>
    </xf>
    <xf numFmtId="0" fontId="26" fillId="14" borderId="1" xfId="0" applyFont="1" applyFill="1" applyBorder="1" applyAlignment="1">
      <alignment horizontal="left" vertical="center" wrapText="1"/>
    </xf>
    <xf numFmtId="0" fontId="14" fillId="12" borderId="10" xfId="0" applyFont="1" applyFill="1" applyBorder="1" applyAlignment="1">
      <alignment horizontal="left" vertical="center" wrapText="1"/>
    </xf>
    <xf numFmtId="0" fontId="16" fillId="12" borderId="11" xfId="0" applyFont="1" applyFill="1" applyBorder="1" applyAlignment="1">
      <alignment horizontal="left" vertical="center" wrapText="1"/>
    </xf>
    <xf numFmtId="0" fontId="14" fillId="0" borderId="1" xfId="0" applyFont="1" applyFill="1" applyBorder="1" applyAlignment="1">
      <alignment horizontal="center" vertical="top" wrapText="1"/>
    </xf>
    <xf numFmtId="1" fontId="14" fillId="0" borderId="1" xfId="0" applyNumberFormat="1" applyFont="1" applyFill="1" applyBorder="1" applyAlignment="1">
      <alignment horizontal="center" vertical="top" shrinkToFit="1"/>
    </xf>
    <xf numFmtId="1" fontId="13" fillId="0" borderId="3" xfId="0" applyNumberFormat="1" applyFont="1" applyFill="1" applyBorder="1" applyAlignment="1">
      <alignment horizontal="center" vertical="center" shrinkToFit="1"/>
    </xf>
    <xf numFmtId="1" fontId="13" fillId="0" borderId="15" xfId="0" applyNumberFormat="1" applyFont="1" applyFill="1" applyBorder="1" applyAlignment="1">
      <alignment horizontal="center" vertical="center" shrinkToFi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0" xfId="0" applyFont="1" applyFill="1" applyBorder="1" applyAlignment="1">
      <alignment horizontal="center" vertical="center" wrapText="1"/>
    </xf>
    <xf numFmtId="6" fontId="18" fillId="0" borderId="5" xfId="1" applyNumberFormat="1" applyFont="1" applyFill="1" applyBorder="1" applyAlignment="1">
      <alignment horizontal="left" vertical="center" wrapText="1"/>
    </xf>
    <xf numFmtId="6" fontId="18" fillId="0" borderId="2" xfId="1" applyNumberFormat="1" applyFont="1" applyFill="1" applyBorder="1" applyAlignment="1">
      <alignment horizontal="left" vertical="center" wrapText="1"/>
    </xf>
    <xf numFmtId="6" fontId="18" fillId="0" borderId="6" xfId="1" applyNumberFormat="1" applyFont="1" applyFill="1" applyBorder="1" applyAlignment="1">
      <alignment horizontal="left" vertical="center" wrapText="1"/>
    </xf>
    <xf numFmtId="6" fontId="18" fillId="0" borderId="13" xfId="1" applyNumberFormat="1" applyFont="1" applyFill="1" applyBorder="1" applyAlignment="1">
      <alignment horizontal="left" vertical="center" wrapText="1"/>
    </xf>
    <xf numFmtId="6" fontId="18" fillId="0" borderId="0" xfId="1" applyNumberFormat="1" applyFont="1" applyFill="1" applyBorder="1" applyAlignment="1">
      <alignment horizontal="left" vertical="center" wrapText="1"/>
    </xf>
    <xf numFmtId="6" fontId="18" fillId="0" borderId="14" xfId="1" applyNumberFormat="1" applyFont="1" applyFill="1" applyBorder="1" applyAlignment="1">
      <alignment horizontal="left" vertical="center" wrapText="1"/>
    </xf>
    <xf numFmtId="6" fontId="18" fillId="0" borderId="7" xfId="1" applyNumberFormat="1" applyFont="1" applyFill="1" applyBorder="1" applyAlignment="1">
      <alignment horizontal="left" vertical="center" wrapText="1"/>
    </xf>
    <xf numFmtId="6" fontId="18" fillId="0" borderId="12" xfId="1" applyNumberFormat="1" applyFont="1" applyFill="1" applyBorder="1" applyAlignment="1">
      <alignment horizontal="left" vertical="center" wrapText="1"/>
    </xf>
    <xf numFmtId="6" fontId="18" fillId="0" borderId="8" xfId="1" applyNumberFormat="1" applyFont="1" applyFill="1" applyBorder="1" applyAlignment="1">
      <alignment horizontal="left" vertical="center" wrapText="1"/>
    </xf>
    <xf numFmtId="0" fontId="14" fillId="2" borderId="1" xfId="0" applyFont="1" applyFill="1" applyBorder="1" applyAlignment="1">
      <alignment horizontal="center" vertical="top" wrapText="1"/>
    </xf>
    <xf numFmtId="0" fontId="26" fillId="14" borderId="0" xfId="0" applyFont="1" applyFill="1" applyBorder="1" applyAlignment="1">
      <alignment vertical="center" wrapText="1"/>
    </xf>
    <xf numFmtId="6" fontId="18" fillId="0" borderId="10" xfId="1" applyNumberFormat="1" applyFont="1" applyFill="1" applyBorder="1" applyAlignment="1">
      <alignment horizontal="center" vertical="top" wrapText="1"/>
    </xf>
    <xf numFmtId="6" fontId="18" fillId="0" borderId="9" xfId="1" applyNumberFormat="1" applyFont="1" applyFill="1" applyBorder="1" applyAlignment="1">
      <alignment horizontal="center" vertical="top" wrapText="1"/>
    </xf>
    <xf numFmtId="6" fontId="18" fillId="0" borderId="11" xfId="1" applyNumberFormat="1" applyFont="1" applyFill="1" applyBorder="1" applyAlignment="1">
      <alignment horizontal="center" vertical="top" wrapText="1"/>
    </xf>
    <xf numFmtId="0" fontId="14"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6" fontId="18" fillId="0" borderId="10" xfId="1" applyNumberFormat="1" applyFont="1" applyFill="1" applyBorder="1" applyAlignment="1">
      <alignment horizontal="left" vertical="center" wrapText="1"/>
    </xf>
    <xf numFmtId="0" fontId="26" fillId="14" borderId="0" xfId="0" applyFont="1" applyFill="1" applyBorder="1" applyAlignment="1">
      <alignment horizontal="left" vertical="top" wrapText="1"/>
    </xf>
    <xf numFmtId="6" fontId="14" fillId="0" borderId="1" xfId="0" applyNumberFormat="1" applyFont="1" applyFill="1" applyBorder="1" applyAlignment="1">
      <alignment horizontal="center" wrapText="1"/>
    </xf>
    <xf numFmtId="0" fontId="14" fillId="0" borderId="1" xfId="0" applyFont="1" applyFill="1" applyBorder="1" applyAlignment="1">
      <alignment horizontal="center" wrapText="1"/>
    </xf>
    <xf numFmtId="6" fontId="18" fillId="12" borderId="7" xfId="1" quotePrefix="1" applyNumberFormat="1" applyFont="1" applyFill="1" applyBorder="1" applyAlignment="1">
      <alignment horizontal="left" vertical="top" wrapText="1"/>
    </xf>
    <xf numFmtId="6" fontId="18" fillId="12" borderId="12" xfId="1" applyNumberFormat="1" applyFont="1" applyFill="1" applyBorder="1" applyAlignment="1">
      <alignment horizontal="left" vertical="top" wrapText="1"/>
    </xf>
    <xf numFmtId="6" fontId="18" fillId="12" borderId="8" xfId="1" applyNumberFormat="1" applyFont="1" applyFill="1" applyBorder="1" applyAlignment="1">
      <alignment horizontal="left" vertical="top" wrapText="1"/>
    </xf>
    <xf numFmtId="6" fontId="18" fillId="0" borderId="5" xfId="1" quotePrefix="1" applyNumberFormat="1" applyFont="1" applyFill="1" applyBorder="1" applyAlignment="1">
      <alignment horizontal="center" vertical="top" wrapText="1"/>
    </xf>
    <xf numFmtId="6" fontId="18" fillId="0" borderId="2" xfId="1" quotePrefix="1" applyNumberFormat="1" applyFont="1" applyFill="1" applyBorder="1" applyAlignment="1">
      <alignment horizontal="center" vertical="top" wrapText="1"/>
    </xf>
    <xf numFmtId="6" fontId="18" fillId="0" borderId="6" xfId="1" quotePrefix="1" applyNumberFormat="1" applyFont="1" applyFill="1" applyBorder="1" applyAlignment="1">
      <alignment horizontal="center" vertical="top" wrapText="1"/>
    </xf>
    <xf numFmtId="6" fontId="18" fillId="0" borderId="7" xfId="1" quotePrefix="1" applyNumberFormat="1" applyFont="1" applyFill="1" applyBorder="1" applyAlignment="1">
      <alignment horizontal="center" vertical="top" wrapText="1"/>
    </xf>
    <xf numFmtId="6" fontId="18" fillId="0" borderId="12" xfId="1" quotePrefix="1" applyNumberFormat="1" applyFont="1" applyFill="1" applyBorder="1" applyAlignment="1">
      <alignment horizontal="center" vertical="top" wrapText="1"/>
    </xf>
    <xf numFmtId="6" fontId="18" fillId="0" borderId="8" xfId="1" quotePrefix="1" applyNumberFormat="1" applyFont="1" applyFill="1" applyBorder="1" applyAlignment="1">
      <alignment horizontal="center" vertical="top" wrapText="1"/>
    </xf>
    <xf numFmtId="0" fontId="14"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6" fontId="18" fillId="0" borderId="5" xfId="1" applyNumberFormat="1" applyFont="1" applyFill="1" applyBorder="1" applyAlignment="1">
      <alignment horizontal="center" vertical="top" wrapText="1"/>
    </xf>
    <xf numFmtId="6" fontId="18" fillId="0" borderId="2" xfId="1" applyNumberFormat="1" applyFont="1" applyFill="1" applyBorder="1" applyAlignment="1">
      <alignment horizontal="center" vertical="top" wrapText="1"/>
    </xf>
    <xf numFmtId="6" fontId="18" fillId="0" borderId="6" xfId="1" applyNumberFormat="1" applyFont="1" applyFill="1" applyBorder="1" applyAlignment="1">
      <alignment horizontal="center" vertical="top" wrapText="1"/>
    </xf>
    <xf numFmtId="6" fontId="18" fillId="0" borderId="7" xfId="1" applyNumberFormat="1" applyFont="1" applyFill="1" applyBorder="1" applyAlignment="1">
      <alignment horizontal="center" vertical="top" wrapText="1"/>
    </xf>
    <xf numFmtId="6" fontId="18" fillId="0" borderId="12" xfId="1" applyNumberFormat="1" applyFont="1" applyFill="1" applyBorder="1" applyAlignment="1">
      <alignment horizontal="center" vertical="top" wrapText="1"/>
    </xf>
    <xf numFmtId="6" fontId="18" fillId="0" borderId="8" xfId="1" applyNumberFormat="1" applyFont="1" applyFill="1" applyBorder="1" applyAlignment="1">
      <alignment horizontal="center" vertical="top" wrapText="1"/>
    </xf>
    <xf numFmtId="6" fontId="18" fillId="12" borderId="5" xfId="1" quotePrefix="1" applyNumberFormat="1" applyFont="1" applyFill="1" applyBorder="1" applyAlignment="1">
      <alignment horizontal="center" vertical="top" wrapText="1"/>
    </xf>
    <xf numFmtId="6" fontId="18" fillId="12" borderId="2" xfId="1" quotePrefix="1" applyNumberFormat="1" applyFont="1" applyFill="1" applyBorder="1" applyAlignment="1">
      <alignment horizontal="center" vertical="top" wrapText="1"/>
    </xf>
    <xf numFmtId="6" fontId="18" fillId="12" borderId="6" xfId="1" quotePrefix="1" applyNumberFormat="1" applyFont="1" applyFill="1" applyBorder="1" applyAlignment="1">
      <alignment horizontal="center" vertical="top" wrapText="1"/>
    </xf>
    <xf numFmtId="6" fontId="18" fillId="12" borderId="7" xfId="1" quotePrefix="1" applyNumberFormat="1" applyFont="1" applyFill="1" applyBorder="1" applyAlignment="1">
      <alignment horizontal="center" vertical="top" wrapText="1"/>
    </xf>
    <xf numFmtId="6" fontId="18" fillId="12" borderId="12" xfId="1" quotePrefix="1" applyNumberFormat="1" applyFont="1" applyFill="1" applyBorder="1" applyAlignment="1">
      <alignment horizontal="center" vertical="top" wrapText="1"/>
    </xf>
    <xf numFmtId="6" fontId="18" fillId="12" borderId="8" xfId="1" quotePrefix="1" applyNumberFormat="1" applyFont="1" applyFill="1" applyBorder="1" applyAlignment="1">
      <alignment horizontal="center" vertical="top" wrapText="1"/>
    </xf>
    <xf numFmtId="6" fontId="18" fillId="12" borderId="5" xfId="1" applyNumberFormat="1" applyFont="1" applyFill="1" applyBorder="1" applyAlignment="1">
      <alignment horizontal="center" vertical="top" wrapText="1"/>
    </xf>
    <xf numFmtId="6" fontId="18" fillId="12" borderId="2" xfId="1" applyNumberFormat="1" applyFont="1" applyFill="1" applyBorder="1" applyAlignment="1">
      <alignment horizontal="center" vertical="top" wrapText="1"/>
    </xf>
    <xf numFmtId="6" fontId="18" fillId="12" borderId="6" xfId="1" applyNumberFormat="1" applyFont="1" applyFill="1" applyBorder="1" applyAlignment="1">
      <alignment horizontal="center" vertical="top" wrapText="1"/>
    </xf>
    <xf numFmtId="6" fontId="18" fillId="12" borderId="7" xfId="1" applyNumberFormat="1" applyFont="1" applyFill="1" applyBorder="1" applyAlignment="1">
      <alignment horizontal="center" vertical="top" wrapText="1"/>
    </xf>
    <xf numFmtId="6" fontId="18" fillId="12" borderId="12" xfId="1" applyNumberFormat="1" applyFont="1" applyFill="1" applyBorder="1" applyAlignment="1">
      <alignment horizontal="center" vertical="top" wrapText="1"/>
    </xf>
    <xf numFmtId="6" fontId="18" fillId="12" borderId="8" xfId="1" applyNumberFormat="1" applyFont="1" applyFill="1" applyBorder="1" applyAlignment="1">
      <alignment horizontal="center" vertical="top" wrapText="1"/>
    </xf>
    <xf numFmtId="6" fontId="18" fillId="0" borderId="2" xfId="1" quotePrefix="1" applyNumberFormat="1" applyFont="1" applyFill="1" applyBorder="1" applyAlignment="1">
      <alignment horizontal="left" vertical="top" wrapText="1"/>
    </xf>
    <xf numFmtId="6" fontId="18" fillId="0" borderId="6" xfId="1" quotePrefix="1" applyNumberFormat="1" applyFont="1" applyFill="1" applyBorder="1" applyAlignment="1">
      <alignment horizontal="left" vertical="top" wrapText="1"/>
    </xf>
    <xf numFmtId="6" fontId="18" fillId="0" borderId="5" xfId="0" applyNumberFormat="1" applyFont="1" applyFill="1" applyBorder="1" applyAlignment="1">
      <alignment horizontal="left" vertical="center" wrapText="1"/>
    </xf>
    <xf numFmtId="6" fontId="18" fillId="0" borderId="2" xfId="0" applyNumberFormat="1" applyFont="1" applyFill="1" applyBorder="1" applyAlignment="1">
      <alignment horizontal="left" vertical="center" wrapText="1"/>
    </xf>
    <xf numFmtId="6" fontId="18" fillId="0" borderId="6" xfId="0" applyNumberFormat="1" applyFont="1" applyFill="1" applyBorder="1" applyAlignment="1">
      <alignment horizontal="left" vertical="center" wrapText="1"/>
    </xf>
    <xf numFmtId="6" fontId="18" fillId="0" borderId="13" xfId="0" applyNumberFormat="1" applyFont="1" applyFill="1" applyBorder="1" applyAlignment="1">
      <alignment horizontal="left" vertical="center" wrapText="1"/>
    </xf>
    <xf numFmtId="6" fontId="18" fillId="0" borderId="0" xfId="0" applyNumberFormat="1" applyFont="1" applyFill="1" applyBorder="1" applyAlignment="1">
      <alignment horizontal="left" vertical="center" wrapText="1"/>
    </xf>
    <xf numFmtId="6" fontId="18" fillId="0" borderId="14" xfId="0" applyNumberFormat="1" applyFont="1" applyFill="1" applyBorder="1" applyAlignment="1">
      <alignment horizontal="left" vertical="center" wrapText="1"/>
    </xf>
    <xf numFmtId="6" fontId="18" fillId="0" borderId="7" xfId="0" applyNumberFormat="1" applyFont="1" applyFill="1" applyBorder="1" applyAlignment="1">
      <alignment horizontal="left" vertical="center" wrapText="1"/>
    </xf>
    <xf numFmtId="6" fontId="18" fillId="0" borderId="12" xfId="0" applyNumberFormat="1" applyFont="1" applyFill="1" applyBorder="1" applyAlignment="1">
      <alignment horizontal="left" vertical="center" wrapText="1"/>
    </xf>
    <xf numFmtId="6" fontId="18" fillId="0" borderId="8" xfId="0" applyNumberFormat="1" applyFont="1" applyFill="1" applyBorder="1" applyAlignment="1">
      <alignment horizontal="left" vertical="center" wrapText="1"/>
    </xf>
    <xf numFmtId="0" fontId="14" fillId="0" borderId="8"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4" xfId="0" applyFont="1" applyFill="1" applyBorder="1" applyAlignment="1">
      <alignment horizontal="center" vertical="top" wrapText="1"/>
    </xf>
    <xf numFmtId="1" fontId="14" fillId="0" borderId="9" xfId="0" applyNumberFormat="1" applyFont="1" applyFill="1" applyBorder="1" applyAlignment="1">
      <alignment horizontal="center" vertical="top" shrinkToFit="1"/>
    </xf>
    <xf numFmtId="1" fontId="14" fillId="0" borderId="11" xfId="0" applyNumberFormat="1" applyFont="1" applyFill="1" applyBorder="1" applyAlignment="1">
      <alignment horizontal="center" vertical="top" shrinkToFit="1"/>
    </xf>
    <xf numFmtId="0" fontId="15" fillId="0" borderId="1" xfId="17" applyFont="1" applyFill="1" applyBorder="1" applyAlignment="1">
      <alignment horizontal="left" vertical="center" wrapText="1"/>
    </xf>
    <xf numFmtId="0" fontId="33" fillId="0" borderId="0" xfId="15" applyFont="1" applyAlignment="1">
      <alignment horizontal="center" wrapText="1"/>
    </xf>
    <xf numFmtId="0" fontId="21" fillId="0" borderId="0" xfId="15" applyFont="1" applyAlignment="1">
      <alignment horizontal="center" wrapText="1"/>
    </xf>
    <xf numFmtId="0" fontId="19" fillId="10" borderId="3" xfId="15" applyFont="1" applyFill="1" applyBorder="1" applyAlignment="1">
      <alignment horizontal="center" vertical="center" wrapText="1"/>
    </xf>
    <xf numFmtId="0" fontId="19" fillId="10" borderId="4" xfId="15" applyFont="1" applyFill="1" applyBorder="1" applyAlignment="1">
      <alignment horizontal="center" vertical="center" wrapText="1"/>
    </xf>
    <xf numFmtId="0" fontId="15" fillId="0" borderId="1" xfId="17" applyFont="1" applyFill="1" applyBorder="1" applyAlignment="1">
      <alignment horizontal="justify" vertical="center" wrapText="1"/>
    </xf>
    <xf numFmtId="0" fontId="14" fillId="0" borderId="10"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9" fillId="10" borderId="5" xfId="15" applyFont="1" applyFill="1" applyBorder="1" applyAlignment="1">
      <alignment horizontal="center" vertical="center" wrapText="1"/>
    </xf>
    <xf numFmtId="0" fontId="19" fillId="10" borderId="7" xfId="15" applyFont="1" applyFill="1" applyBorder="1" applyAlignment="1">
      <alignment horizontal="center" vertical="center" wrapText="1"/>
    </xf>
    <xf numFmtId="0" fontId="19" fillId="10" borderId="1" xfId="15" applyFont="1" applyFill="1" applyBorder="1" applyAlignment="1">
      <alignment horizontal="center" wrapText="1"/>
    </xf>
    <xf numFmtId="0" fontId="32" fillId="0" borderId="0" xfId="12" applyFont="1" applyAlignment="1">
      <alignment horizontal="center"/>
    </xf>
    <xf numFmtId="0" fontId="23" fillId="0" borderId="0" xfId="12" applyFont="1" applyAlignment="1">
      <alignment horizontal="center"/>
    </xf>
    <xf numFmtId="0" fontId="17" fillId="7" borderId="0" xfId="12" applyFont="1" applyFill="1" applyAlignment="1">
      <alignment horizontal="center"/>
    </xf>
    <xf numFmtId="0" fontId="17" fillId="8" borderId="16" xfId="12" applyFont="1" applyFill="1" applyBorder="1" applyAlignment="1" applyProtection="1">
      <alignment horizontal="center" vertical="center" wrapText="1"/>
    </xf>
    <xf numFmtId="0" fontId="17" fillId="8" borderId="17" xfId="12" applyFont="1" applyFill="1" applyBorder="1" applyAlignment="1" applyProtection="1">
      <alignment horizontal="center" vertical="center" wrapText="1"/>
    </xf>
    <xf numFmtId="0" fontId="17" fillId="8" borderId="18" xfId="12" applyFont="1" applyFill="1" applyBorder="1" applyAlignment="1" applyProtection="1">
      <alignment horizontal="center" vertical="center" wrapText="1"/>
    </xf>
    <xf numFmtId="0" fontId="17" fillId="8" borderId="19" xfId="12" applyFont="1" applyFill="1" applyBorder="1" applyAlignment="1" applyProtection="1">
      <alignment horizontal="center" vertical="center" wrapText="1"/>
    </xf>
    <xf numFmtId="0" fontId="17" fillId="8" borderId="1" xfId="12" applyFont="1" applyFill="1" applyBorder="1" applyAlignment="1" applyProtection="1">
      <alignment horizontal="center" vertical="center" wrapText="1"/>
    </xf>
    <xf numFmtId="0" fontId="17" fillId="8" borderId="10" xfId="12" applyFont="1" applyFill="1" applyBorder="1" applyAlignment="1" applyProtection="1">
      <alignment horizontal="center" vertical="center" wrapText="1"/>
    </xf>
    <xf numFmtId="0" fontId="17" fillId="9" borderId="1" xfId="12" applyFont="1" applyFill="1" applyBorder="1" applyAlignment="1">
      <alignment horizontal="center" wrapText="1"/>
    </xf>
    <xf numFmtId="0" fontId="17" fillId="9" borderId="3" xfId="12" applyFont="1" applyFill="1" applyBorder="1" applyAlignment="1">
      <alignment horizontal="center" wrapText="1"/>
    </xf>
    <xf numFmtId="0" fontId="17" fillId="9" borderId="4" xfId="12" applyFont="1" applyFill="1" applyBorder="1" applyAlignment="1">
      <alignment horizontal="center" wrapText="1"/>
    </xf>
    <xf numFmtId="0" fontId="17" fillId="9" borderId="3" xfId="12" applyFont="1" applyFill="1" applyBorder="1" applyAlignment="1">
      <alignment horizontal="center"/>
    </xf>
    <xf numFmtId="0" fontId="17" fillId="9" borderId="4" xfId="12" applyFont="1" applyFill="1" applyBorder="1" applyAlignment="1">
      <alignment horizontal="center"/>
    </xf>
    <xf numFmtId="0" fontId="17" fillId="9" borderId="1" xfId="12" applyFont="1" applyFill="1" applyBorder="1" applyAlignment="1">
      <alignment horizont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1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1" xfId="0" applyFont="1" applyFill="1" applyBorder="1" applyAlignment="1">
      <alignment horizontal="left" vertical="center" wrapText="1"/>
    </xf>
    <xf numFmtId="6" fontId="4" fillId="2" borderId="5" xfId="1" applyNumberFormat="1" applyFont="1" applyFill="1" applyBorder="1" applyAlignment="1">
      <alignment horizontal="center" vertical="center" wrapText="1"/>
    </xf>
    <xf numFmtId="6" fontId="4" fillId="2" borderId="2" xfId="1" applyNumberFormat="1" applyFont="1" applyFill="1" applyBorder="1" applyAlignment="1">
      <alignment horizontal="center" vertical="center" wrapText="1"/>
    </xf>
    <xf numFmtId="6" fontId="4" fillId="2" borderId="6" xfId="1" applyNumberFormat="1" applyFont="1" applyFill="1" applyBorder="1" applyAlignment="1">
      <alignment horizontal="center" vertical="center" wrapText="1"/>
    </xf>
    <xf numFmtId="6" fontId="4" fillId="2" borderId="7" xfId="1" applyNumberFormat="1" applyFont="1" applyFill="1" applyBorder="1" applyAlignment="1">
      <alignment horizontal="center" vertical="center" wrapText="1"/>
    </xf>
    <xf numFmtId="6" fontId="4" fillId="2" borderId="12" xfId="1" applyNumberFormat="1" applyFont="1" applyFill="1" applyBorder="1" applyAlignment="1">
      <alignment horizontal="center" vertical="center" wrapText="1"/>
    </xf>
    <xf numFmtId="6" fontId="4" fillId="2" borderId="8" xfId="1" applyNumberFormat="1" applyFont="1" applyFill="1" applyBorder="1" applyAlignment="1">
      <alignment horizontal="center" vertical="center" wrapText="1"/>
    </xf>
    <xf numFmtId="6" fontId="4" fillId="2" borderId="13" xfId="1" applyNumberFormat="1" applyFont="1" applyFill="1" applyBorder="1" applyAlignment="1">
      <alignment horizontal="center" vertical="center" wrapText="1"/>
    </xf>
    <xf numFmtId="6" fontId="4" fillId="2" borderId="0" xfId="1" applyNumberFormat="1" applyFont="1" applyFill="1" applyBorder="1" applyAlignment="1">
      <alignment horizontal="center" vertical="center" wrapText="1"/>
    </xf>
    <xf numFmtId="6" fontId="4" fillId="2" borderId="14" xfId="1"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0" xfId="0" applyFont="1" applyFill="1" applyBorder="1" applyAlignment="1">
      <alignment horizontal="right" vertical="top" wrapText="1"/>
    </xf>
    <xf numFmtId="0" fontId="5" fillId="0" borderId="1" xfId="0" applyFont="1" applyFill="1" applyBorder="1" applyAlignment="1">
      <alignment horizontal="left" vertical="center" wrapText="1"/>
    </xf>
    <xf numFmtId="0" fontId="4" fillId="0" borderId="9" xfId="0" applyFont="1" applyFill="1" applyBorder="1" applyAlignment="1">
      <alignment horizontal="right" vertical="top" wrapText="1"/>
    </xf>
    <xf numFmtId="0" fontId="4"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4" fillId="0" borderId="1" xfId="0" applyFont="1" applyFill="1" applyBorder="1" applyAlignment="1">
      <alignment horizontal="justify" vertical="center" wrapText="1"/>
    </xf>
    <xf numFmtId="0" fontId="0" fillId="0" borderId="1" xfId="0" applyFill="1" applyBorder="1" applyAlignment="1">
      <alignment horizontal="justify" vertical="center" wrapText="1"/>
    </xf>
    <xf numFmtId="0" fontId="5" fillId="0" borderId="1" xfId="0" applyFont="1" applyFill="1" applyBorder="1" applyAlignment="1">
      <alignment horizontal="left" vertical="top"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1" fontId="4" fillId="0" borderId="10" xfId="0" applyNumberFormat="1" applyFont="1" applyFill="1" applyBorder="1" applyAlignment="1">
      <alignment horizontal="left" vertical="center" wrapText="1"/>
    </xf>
    <xf numFmtId="1" fontId="4" fillId="0" borderId="11" xfId="0" applyNumberFormat="1" applyFont="1" applyFill="1" applyBorder="1" applyAlignment="1">
      <alignment horizontal="left" vertical="center" wrapText="1"/>
    </xf>
    <xf numFmtId="0" fontId="4" fillId="0" borderId="10" xfId="0" applyFont="1" applyFill="1" applyBorder="1" applyAlignment="1">
      <alignment horizontal="justify" vertical="center" wrapText="1"/>
    </xf>
    <xf numFmtId="0" fontId="0" fillId="0" borderId="11" xfId="0" applyFill="1" applyBorder="1" applyAlignment="1">
      <alignment horizontal="justify" vertical="center" wrapText="1"/>
    </xf>
    <xf numFmtId="6" fontId="4" fillId="2" borderId="3" xfId="0" applyNumberFormat="1" applyFont="1" applyFill="1" applyBorder="1" applyAlignment="1">
      <alignment horizontal="center" vertical="top" wrapText="1"/>
    </xf>
    <xf numFmtId="6" fontId="4" fillId="2" borderId="4" xfId="0" applyNumberFormat="1" applyFont="1" applyFill="1" applyBorder="1" applyAlignment="1">
      <alignment horizontal="center" vertical="top" wrapText="1"/>
    </xf>
    <xf numFmtId="0" fontId="0" fillId="0" borderId="11" xfId="0" applyFill="1" applyBorder="1" applyAlignment="1">
      <alignment horizontal="left" vertical="center" wrapText="1"/>
    </xf>
    <xf numFmtId="6" fontId="4" fillId="2" borderId="5" xfId="0" applyNumberFormat="1" applyFont="1" applyFill="1" applyBorder="1" applyAlignment="1">
      <alignment horizontal="center" vertical="center" wrapText="1"/>
    </xf>
    <xf numFmtId="6" fontId="4" fillId="2" borderId="6" xfId="0" applyNumberFormat="1" applyFont="1" applyFill="1" applyBorder="1" applyAlignment="1">
      <alignment horizontal="center" vertical="center" wrapText="1"/>
    </xf>
    <xf numFmtId="6" fontId="4" fillId="2" borderId="13" xfId="0" applyNumberFormat="1" applyFont="1" applyFill="1" applyBorder="1" applyAlignment="1">
      <alignment horizontal="center" vertical="center" wrapText="1"/>
    </xf>
    <xf numFmtId="6" fontId="4" fillId="2" borderId="14" xfId="0" applyNumberFormat="1" applyFont="1" applyFill="1" applyBorder="1" applyAlignment="1">
      <alignment horizontal="center" vertical="center" wrapText="1"/>
    </xf>
    <xf numFmtId="6" fontId="4" fillId="2" borderId="7" xfId="0" applyNumberFormat="1" applyFont="1" applyFill="1" applyBorder="1" applyAlignment="1">
      <alignment horizontal="center" vertical="center" wrapText="1"/>
    </xf>
    <xf numFmtId="6" fontId="4" fillId="2" borderId="8" xfId="0" applyNumberFormat="1" applyFont="1" applyFill="1" applyBorder="1" applyAlignment="1">
      <alignment horizontal="center" vertical="center" wrapText="1"/>
    </xf>
    <xf numFmtId="0" fontId="4" fillId="0" borderId="11" xfId="0" applyFont="1" applyFill="1" applyBorder="1" applyAlignment="1">
      <alignment horizontal="justify" vertical="center" wrapText="1"/>
    </xf>
    <xf numFmtId="0" fontId="4" fillId="6" borderId="10" xfId="0" applyFont="1" applyFill="1" applyBorder="1" applyAlignment="1">
      <alignment horizontal="left" vertical="center" wrapText="1"/>
    </xf>
    <xf numFmtId="0" fontId="0" fillId="6" borderId="11" xfId="0"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3" xfId="0" applyFont="1" applyFill="1" applyBorder="1" applyAlignment="1">
      <alignment horizontal="justify" vertical="center" wrapText="1"/>
    </xf>
    <xf numFmtId="0" fontId="0" fillId="0" borderId="15" xfId="0" applyFill="1" applyBorder="1" applyAlignment="1">
      <alignment horizontal="justify" vertical="center" wrapText="1"/>
    </xf>
    <xf numFmtId="0" fontId="0" fillId="0" borderId="4" xfId="0"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11" xfId="0" applyFont="1" applyFill="1" applyBorder="1" applyAlignment="1">
      <alignment horizontal="left" vertical="top" wrapText="1"/>
    </xf>
    <xf numFmtId="0" fontId="0" fillId="0" borderId="1" xfId="0" applyFill="1" applyBorder="1" applyAlignment="1">
      <alignment horizontal="left" vertical="top" wrapText="1"/>
    </xf>
    <xf numFmtId="6" fontId="4" fillId="0" borderId="1" xfId="0" applyNumberFormat="1" applyFont="1" applyFill="1" applyBorder="1" applyAlignment="1">
      <alignment horizontal="center" wrapText="1"/>
    </xf>
    <xf numFmtId="0" fontId="4" fillId="0" borderId="1" xfId="0" applyFont="1" applyFill="1" applyBorder="1" applyAlignment="1">
      <alignment horizont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1" fontId="4" fillId="0" borderId="9" xfId="0" applyNumberFormat="1" applyFont="1" applyFill="1" applyBorder="1" applyAlignment="1">
      <alignment horizontal="center" vertical="top" shrinkToFit="1"/>
    </xf>
    <xf numFmtId="1" fontId="4" fillId="0" borderId="11" xfId="0" applyNumberFormat="1" applyFont="1" applyFill="1" applyBorder="1" applyAlignment="1">
      <alignment horizontal="center" vertical="top" shrinkToFit="1"/>
    </xf>
    <xf numFmtId="1" fontId="4" fillId="0" borderId="1" xfId="0" applyNumberFormat="1" applyFont="1" applyFill="1" applyBorder="1" applyAlignment="1">
      <alignment horizontal="center" vertical="top" shrinkToFit="1"/>
    </xf>
    <xf numFmtId="6" fontId="4" fillId="2" borderId="3" xfId="1" applyNumberFormat="1" applyFont="1" applyFill="1" applyBorder="1" applyAlignment="1">
      <alignment horizontal="center" wrapText="1"/>
    </xf>
    <xf numFmtId="6" fontId="4" fillId="2" borderId="15" xfId="1" applyNumberFormat="1" applyFont="1" applyFill="1" applyBorder="1" applyAlignment="1">
      <alignment horizontal="center" wrapText="1"/>
    </xf>
    <xf numFmtId="6" fontId="4" fillId="2" borderId="4" xfId="1" applyNumberFormat="1" applyFont="1" applyFill="1" applyBorder="1" applyAlignment="1">
      <alignment horizontal="center" wrapText="1"/>
    </xf>
    <xf numFmtId="6" fontId="4" fillId="2" borderId="13" xfId="1" applyNumberFormat="1" applyFont="1" applyFill="1" applyBorder="1" applyAlignment="1">
      <alignment horizontal="center" wrapText="1"/>
    </xf>
    <xf numFmtId="6" fontId="4" fillId="2" borderId="0" xfId="1" applyNumberFormat="1" applyFont="1" applyFill="1" applyBorder="1" applyAlignment="1">
      <alignment horizontal="center" wrapText="1"/>
    </xf>
    <xf numFmtId="6" fontId="4" fillId="2" borderId="14" xfId="1" applyNumberFormat="1" applyFont="1" applyFill="1" applyBorder="1" applyAlignment="1">
      <alignment horizontal="center" wrapText="1"/>
    </xf>
    <xf numFmtId="0" fontId="4" fillId="0" borderId="10" xfId="0" applyFont="1" applyFill="1" applyBorder="1" applyAlignment="1">
      <alignment horizontal="left" vertical="top" wrapText="1"/>
    </xf>
    <xf numFmtId="0" fontId="4" fillId="2" borderId="1" xfId="0" applyFont="1" applyFill="1" applyBorder="1" applyAlignment="1">
      <alignment horizontal="center" vertical="center" wrapText="1"/>
    </xf>
    <xf numFmtId="1" fontId="5" fillId="0" borderId="3" xfId="0" applyNumberFormat="1" applyFont="1" applyFill="1" applyBorder="1" applyAlignment="1">
      <alignment horizontal="center" vertical="center" shrinkToFit="1"/>
    </xf>
    <xf numFmtId="1" fontId="5" fillId="0" borderId="15" xfId="0" applyNumberFormat="1"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1" fontId="4" fillId="0" borderId="1"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5" fillId="0" borderId="0" xfId="0" applyFont="1" applyFill="1" applyBorder="1" applyAlignment="1">
      <alignment horizontal="left" vertical="top" wrapText="1"/>
    </xf>
    <xf numFmtId="0" fontId="4" fillId="2" borderId="5"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13"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14"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8" xfId="0" applyFont="1" applyFill="1" applyBorder="1" applyAlignment="1">
      <alignment horizontal="center" vertical="top" wrapText="1"/>
    </xf>
    <xf numFmtId="0" fontId="5" fillId="0" borderId="0" xfId="0" applyFont="1" applyFill="1" applyBorder="1" applyAlignment="1">
      <alignment vertical="center" wrapText="1"/>
    </xf>
    <xf numFmtId="1" fontId="4" fillId="0" borderId="1" xfId="0" applyNumberFormat="1" applyFont="1" applyFill="1" applyBorder="1" applyAlignment="1">
      <alignment horizontal="center" vertical="top" wrapText="1"/>
    </xf>
    <xf numFmtId="0" fontId="0" fillId="0" borderId="1" xfId="0" applyFill="1" applyBorder="1" applyAlignment="1">
      <alignment horizontal="center" vertical="top"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cellXfs>
  <cellStyles count="18">
    <cellStyle name="Comma" xfId="1" builtinId="3"/>
    <cellStyle name="Comma 2" xfId="6" xr:uid="{00000000-0005-0000-0000-00002F000000}"/>
    <cellStyle name="Comma 2 2" xfId="11" xr:uid="{594A860F-3043-4C26-8A25-F72EDDDDFB88}"/>
    <cellStyle name="Comma 3" xfId="8" xr:uid="{00000000-0005-0000-0000-000030000000}"/>
    <cellStyle name="Comma 4" xfId="13" xr:uid="{EF7F731E-3C2F-4FFA-A826-574C0B45F568}"/>
    <cellStyle name="Comma 5" xfId="14" xr:uid="{23F2A30C-AC75-4CD4-9C04-A9C7F96D4443}"/>
    <cellStyle name="Hyperlink" xfId="17" builtinId="8"/>
    <cellStyle name="Normal" xfId="0" builtinId="0"/>
    <cellStyle name="Normal 2" xfId="3" xr:uid="{B7A049B5-CF46-47A5-B076-3949E44B0043}"/>
    <cellStyle name="Normal 2 2" xfId="10" xr:uid="{4E59BCDA-FE1D-4D91-B1E6-22BAC6159531}"/>
    <cellStyle name="Normal 2 3" xfId="16" xr:uid="{F64A5BC5-85FD-4630-8138-5365C26DC2EE}"/>
    <cellStyle name="Normal 3" xfId="7" xr:uid="{00000000-0005-0000-0000-000031000000}"/>
    <cellStyle name="Normal 4" xfId="4" xr:uid="{00000000-0005-0000-0000-000034000000}"/>
    <cellStyle name="Normal 5" xfId="12" xr:uid="{50287E71-AE90-4F3B-8C62-CD60A5ABCB79}"/>
    <cellStyle name="Normal 6" xfId="15" xr:uid="{8ADB751E-CA82-4761-97E8-882C0CE88B8F}"/>
    <cellStyle name="Percent" xfId="2" builtinId="5"/>
    <cellStyle name="Percent 2" xfId="9" xr:uid="{00000000-0005-0000-0000-000033000000}"/>
    <cellStyle name="Percent 3" xfId="5"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externalLink" Target="externalLinks/externalLink43.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styles" Target="styles.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4(A)%20Supplies%20made%20to%20un-registered%20persons%20(B2C).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4(K)%20Supplies%20%20tax%20declared%20through%20Amendments%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4(L)%20Supplies%20%20tax%20reduced%20through%20Amendments%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5(A)%20Zero%20rated%20supply%20(Export)%20without%20payment%20of%20taxNew%20Microsoft%20Excel%20Worksheet%20(11)%20-%20Cop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5(B)%20Supply%20to%20SEZs%20without%20payment%20of%20tax.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5(C)%20Supplies%20on%20which%20tax%20is%20to%20be%20paid%20by%20the%20recipient%20on%20reverse%20charge%20basi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5(D)%20Exempt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5(E)%20Nil%20Rated.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5(F)%20Non-GST%20supply.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5(H)%20Credit%20Notes%20issued%20in%20respect%20of%20transactions%20specified%20in%20A%20to%20F%20above%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5(I)%20Debit%20Notes%20issued%20in%20respect%20of%20transactions%20specifi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4(B)%20Supplies%20made%20to%20registered%20persons%20(B2B).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5(J)%20Supplies%20declared%20through%20Amendments%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5(K)%20Supplies%20reduced%20through%20Amendments%2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6(A)%20Total%20amount%20of%20input%20tax%20credit%20availed%20through%20FORM%20GSTR-3B%20(sum%20total%20of%20Table%204A%20of%20FORM%20GSTR-3B).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6(B)%20Inward%20supplies%20(other%20than%20imports%20and%20inward%20supplies%20liable%20to%20reverse%20charge%20but%20includes%20services%20received%20from%20SEZ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6(C)%20Inward%20supplies%20received%20from%20unregistered%20persons%20liable%20to%20reverse%20charge%20(other%20than%20B%20above)%20on%20which%20tax%20is%20paid%20&amp;%20ITC%20availe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6(D)%20Inward%20supplies%20received%20from%20registered%20persons%20liable%20to%20reverse%20charge%20(other%20than%20B%20above)%20on%20which%20tax%20is%20paid%20and%20ITC%20availed.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6(F)%20Import%20of%20services%20(excluding%20inward%20supplies%20from%20SEZs).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6(G)%20Input%20Tax%20credit%20received%20from%20ISD.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6(H)%20Amount%20of%20ITC%20reclaimed%20(other%20than%20B%20above)%20under%20the%20provisions%20of%20the%20Ac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6(K)Transition%20Credit%20through%20TRAN-I%20(including%20revisions%20if%20an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4(C)%20Zero%20rated%20supply%20(Export)%20on%20payment%20of%20tax%20(except%20supplies%20to%20SEZs).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6(L)%20Transition%20Credit%20through%20TRAN-II.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6(M)%20Any%20other%20ITC%20availed%20but%20not%20specified%20above.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7(A)%20As%20per%20Rule%2037.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7(B)%20As%20per%20Rule%2039.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7(C)%20As%20per%20Rule%204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7(D)%20As%20per%20Rule%2043.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7(E)%20As%20per%20section%2017(5).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7(G)%20Reversal%20of%20TRAN-II%20credi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7(H)%20Other%20reversals%20(pl.%20specify).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GSTR-2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4(D)%20Supply%20to%20SEZs%20on%20payment%20of%20tax.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6(B)%20Inward%20supplies%20(other%20than%20imports%20and%20inward%20supplies%20liable%20to%20reverse%20charge%20but%20includes%20services%20received%20from%20SEZs)-AP.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8(F)%20ITC%20available%20but%20ineligible%20(out%20of%20D).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ITC\8(G)%20IGST%20paid%20on%20import%20of%20goods%20(including%20supplies%20from%20SEZ).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PLA\9(IV)%20Details%20of%20tax%20paid%20as%20declared%20in%20returns%20filed%20during%20the%20financial%20year.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PLA\9(v)Particulars%20of%20the%20transactions%20for%20the%20previous%20FY%20declared%20in%20returns%20of%20April%20to%20September%20of%20current%20FY.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Other\15%20Particulars%20of%20Demands%20and%20Refund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Other\16%20Information%20on%20supplies%20received%20from%20composition%20taxpayers,%20deemed%20supply%20under%20section%20143%20and%20goods%20sent%20on%20approval%20basis.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Other\19%20Late%20fee%20payable%20and%20pai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4(E)%20Deemed%20Expor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4(F)%20Advances%20on%20which%20tax%20has%20been%20paid%20but%20invoice%20has%20not%20been%20issued%20(not%20covered%20under%20(A)%20to%20(E)%20abov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4(G)%20Inward%20supplies%20on%20which%20tax%20is%20to%20be%20paid%20on%20reverse%20charge%20basi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4(I)%20Credit%20Notes%20issued%20in%20respect%20of%20transactions%20specified%20in%20(B)%20to%20(E)%20above%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Finance\GST%20Master\Return\FY%202017-18\Audit-17-18\Annual%20Return\Andra%20Pradesh\Turnover\4(J)%20Debit%20Notes%20issued%20in%20respect%20of%20transactions%20specified%20in%20(B)%20to%20(E)%20above%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b)"/>
    </sheetNames>
    <sheetDataSet>
      <sheetData sheetId="0" refreshError="1">
        <row r="3">
          <cell r="AD3">
            <v>0</v>
          </cell>
          <cell r="AF3">
            <v>0</v>
          </cell>
          <cell r="AH3">
            <v>0</v>
          </cell>
          <cell r="AJ3">
            <v>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
    </sheetNames>
    <sheetDataSet>
      <sheetData sheetId="0" refreshError="1">
        <row r="3">
          <cell r="I3">
            <v>0</v>
          </cell>
          <cell r="J3">
            <v>0</v>
          </cell>
          <cell r="K3">
            <v>0</v>
          </cell>
          <cell r="L3">
            <v>0</v>
          </cell>
          <cell r="N3"/>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L"/>
    </sheetNames>
    <sheetDataSet>
      <sheetData sheetId="0" refreshError="1">
        <row r="3">
          <cell r="I3">
            <v>0</v>
          </cell>
          <cell r="J3">
            <v>0</v>
          </cell>
          <cell r="K3">
            <v>0</v>
          </cell>
          <cell r="L3">
            <v>0</v>
          </cell>
          <cell r="N3"/>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A)"/>
    </sheetNames>
    <sheetDataSet>
      <sheetData sheetId="0" refreshError="1">
        <row r="3">
          <cell r="AD3">
            <v>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
          <cell r="AD3">
            <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
          <cell r="AD3">
            <v>0</v>
          </cell>
          <cell r="AF3">
            <v>0</v>
          </cell>
          <cell r="AH3">
            <v>0</v>
          </cell>
          <cell r="AJ3">
            <v>0</v>
          </cell>
          <cell r="AN3"/>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D)"/>
    </sheetNames>
    <sheetDataSet>
      <sheetData sheetId="0" refreshError="1">
        <row r="3">
          <cell r="AD3">
            <v>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
          <cell r="AD3">
            <v>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f)"/>
    </sheetNames>
    <sheetDataSet>
      <sheetData sheetId="0" refreshError="1">
        <row r="3">
          <cell r="AD3">
            <v>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
          <cell r="I3">
            <v>0</v>
          </cell>
          <cell r="J3">
            <v>0</v>
          </cell>
          <cell r="K3">
            <v>0</v>
          </cell>
          <cell r="L3">
            <v>0</v>
          </cell>
          <cell r="N3"/>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
          <cell r="I3">
            <v>0</v>
          </cell>
          <cell r="J3">
            <v>0</v>
          </cell>
          <cell r="K3">
            <v>0</v>
          </cell>
          <cell r="L3">
            <v>0</v>
          </cell>
          <cell r="N3"/>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2B"/>
      <sheetName val="Sheet1"/>
    </sheetNames>
    <sheetDataSet>
      <sheetData sheetId="0" refreshError="1">
        <row r="3">
          <cell r="AD3">
            <v>136698693.69000003</v>
          </cell>
          <cell r="AF3">
            <v>12302882.479999997</v>
          </cell>
          <cell r="AH3">
            <v>12302882.479999997</v>
          </cell>
          <cell r="AJ3">
            <v>0</v>
          </cell>
        </row>
      </sheetData>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
          <cell r="I3">
            <v>0</v>
          </cell>
          <cell r="J3">
            <v>0</v>
          </cell>
          <cell r="K3">
            <v>0</v>
          </cell>
          <cell r="L3">
            <v>0</v>
          </cell>
          <cell r="P3"/>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
          <cell r="I3">
            <v>0</v>
          </cell>
          <cell r="J3">
            <v>0</v>
          </cell>
          <cell r="K3">
            <v>0</v>
          </cell>
          <cell r="L3">
            <v>0</v>
          </cell>
          <cell r="N3"/>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
    </sheetNames>
    <sheetDataSet>
      <sheetData sheetId="0" refreshError="1">
        <row r="16">
          <cell r="AN16">
            <v>15354498.6</v>
          </cell>
          <cell r="AO16">
            <v>840670</v>
          </cell>
          <cell r="AP16">
            <v>840670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6(B)"/>
      <sheetName val="Already done"/>
      <sheetName val="Addition"/>
      <sheetName val="Deletion"/>
      <sheetName val="Total"/>
    </sheetNames>
    <sheetDataSet>
      <sheetData sheetId="0" refreshError="1">
        <row r="3">
          <cell r="A3" t="str">
            <v>Row Labels</v>
          </cell>
        </row>
        <row r="7">
          <cell r="B7">
            <v>0</v>
          </cell>
          <cell r="C7">
            <v>0</v>
          </cell>
          <cell r="D7">
            <v>0</v>
          </cell>
        </row>
      </sheetData>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C)"/>
      <sheetName val="Summary"/>
    </sheetNames>
    <sheetDataSet>
      <sheetData sheetId="0" refreshError="1">
        <row r="3">
          <cell r="AJ3">
            <v>0</v>
          </cell>
          <cell r="AR3">
            <v>0</v>
          </cell>
        </row>
      </sheetData>
      <sheetData sheetId="1" refreshError="1">
        <row r="4">
          <cell r="C4">
            <v>0</v>
          </cell>
          <cell r="D4">
            <v>0</v>
          </cell>
          <cell r="E4">
            <v>0</v>
          </cell>
        </row>
        <row r="5">
          <cell r="C5">
            <v>0</v>
          </cell>
          <cell r="D5">
            <v>0</v>
          </cell>
          <cell r="F5">
            <v>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6(D)"/>
      <sheetName val="Addition"/>
      <sheetName val="Total"/>
    </sheetNames>
    <sheetDataSet>
      <sheetData sheetId="0" refreshError="1">
        <row r="3">
          <cell r="A3" t="str">
            <v>Row Labels</v>
          </cell>
        </row>
        <row r="6">
          <cell r="B6">
            <v>0</v>
          </cell>
          <cell r="C6">
            <v>0</v>
          </cell>
          <cell r="D6">
            <v>0</v>
          </cell>
        </row>
        <row r="7">
          <cell r="B7">
            <v>0</v>
          </cell>
          <cell r="C7">
            <v>0</v>
          </cell>
          <cell r="D7">
            <v>0</v>
          </cell>
        </row>
      </sheetData>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F) "/>
    </sheetNames>
    <sheetDataSet>
      <sheetData sheetId="0" refreshError="1">
        <row r="3">
          <cell r="BJ3">
            <v>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G) Input tax credit Received "/>
    </sheetNames>
    <sheetDataSet>
      <sheetData sheetId="0" refreshError="1">
        <row r="3">
          <cell r="E3">
            <v>0</v>
          </cell>
          <cell r="F3">
            <v>0</v>
          </cell>
          <cell r="G3">
            <v>9626</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H)"/>
    </sheetNames>
    <sheetDataSet>
      <sheetData sheetId="0" refreshError="1">
        <row r="3">
          <cell r="AH3">
            <v>0</v>
          </cell>
          <cell r="AJ3">
            <v>0</v>
          </cell>
          <cell r="AL3">
            <v>0</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6(K)"/>
      <sheetName val="Carried Forward"/>
      <sheetName val="Capital goods"/>
      <sheetName val="Trading Stock"/>
      <sheetName val="Transitional duties &amp; VAT"/>
    </sheetNames>
    <sheetDataSet>
      <sheetData sheetId="0" refreshError="1">
        <row r="3">
          <cell r="C3">
            <v>0</v>
          </cell>
          <cell r="D3">
            <v>0</v>
          </cell>
          <cell r="E3">
            <v>0</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C)"/>
    </sheetNames>
    <sheetDataSet>
      <sheetData sheetId="0" refreshError="1">
        <row r="3">
          <cell r="AD3">
            <v>0</v>
          </cell>
          <cell r="AJ3">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L)"/>
      <sheetName val="Trans-II"/>
    </sheetNames>
    <sheetDataSet>
      <sheetData sheetId="0" refreshError="1">
        <row r="3">
          <cell r="C3">
            <v>0</v>
          </cell>
          <cell r="D3">
            <v>0</v>
          </cell>
          <cell r="E3">
            <v>0</v>
          </cell>
        </row>
      </sheetData>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M) Any Other ITC availed but "/>
    </sheetNames>
    <sheetDataSet>
      <sheetData sheetId="0" refreshError="1">
        <row r="3">
          <cell r="AH3">
            <v>0</v>
          </cell>
          <cell r="AJ3">
            <v>0</v>
          </cell>
          <cell r="AL3">
            <v>0</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A) As per Rule 37"/>
    </sheetNames>
    <sheetDataSet>
      <sheetData sheetId="0" refreshError="1">
        <row r="3">
          <cell r="AH3">
            <v>0</v>
          </cell>
          <cell r="AJ3">
            <v>0</v>
          </cell>
          <cell r="AL3">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B) As per Rule 39"/>
    </sheetNames>
    <sheetDataSet>
      <sheetData sheetId="0" refreshError="1">
        <row r="3">
          <cell r="G3">
            <v>0</v>
          </cell>
          <cell r="H3">
            <v>0</v>
          </cell>
          <cell r="I3">
            <v>0</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C) As per Rule 42"/>
    </sheetNames>
    <sheetDataSet>
      <sheetData sheetId="0" refreshError="1">
        <row r="3">
          <cell r="G3">
            <v>0</v>
          </cell>
          <cell r="H3">
            <v>0</v>
          </cell>
          <cell r="I3">
            <v>0</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D) As per Rule 43"/>
    </sheetNames>
    <sheetDataSet>
      <sheetData sheetId="0" refreshError="1">
        <row r="3">
          <cell r="G3">
            <v>0</v>
          </cell>
          <cell r="H3">
            <v>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E) As per Section 17(5)"/>
    </sheetNames>
    <sheetDataSet>
      <sheetData sheetId="0" refreshError="1">
        <row r="3">
          <cell r="AH3">
            <v>0</v>
          </cell>
          <cell r="AJ3">
            <v>0</v>
          </cell>
          <cell r="AL3">
            <v>0</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G) Reversal of TRAN-II Credit"/>
    </sheetNames>
    <sheetDataSet>
      <sheetData sheetId="0" refreshError="1">
        <row r="3">
          <cell r="C3">
            <v>0</v>
          </cell>
          <cell r="D3">
            <v>0</v>
          </cell>
          <cell r="E3">
            <v>0</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
          <cell r="AH3">
            <v>0</v>
          </cell>
          <cell r="AJ3">
            <v>0</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GSTR-2-Piovot"/>
      <sheetName val="AP-GSTR-2-17-18"/>
    </sheetNames>
    <sheetDataSet>
      <sheetData sheetId="0" refreshError="1"/>
      <sheetData sheetId="1" refreshError="1"/>
      <sheetData sheetId="2" refreshError="1"/>
      <sheetData sheetId="3" refreshError="1">
        <row r="2">
          <cell r="N2">
            <v>844390.30999999994</v>
          </cell>
          <cell r="O2">
            <v>844390.30999999994</v>
          </cell>
          <cell r="P2">
            <v>16278954.829999998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D)"/>
    </sheetNames>
    <sheetDataSet>
      <sheetData sheetId="0" refreshError="1">
        <row r="3">
          <cell r="I3">
            <v>0</v>
          </cell>
          <cell r="L3">
            <v>0</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6(B)"/>
      <sheetName val="Already done"/>
      <sheetName val="Addition"/>
      <sheetName val="Deletion"/>
      <sheetName val="Total"/>
      <sheetName val="already taken"/>
    </sheetNames>
    <sheetDataSet>
      <sheetData sheetId="0" refreshError="1"/>
      <sheetData sheetId="1" refreshError="1"/>
      <sheetData sheetId="2" refreshError="1">
        <row r="3">
          <cell r="AM3">
            <v>791792.28</v>
          </cell>
        </row>
      </sheetData>
      <sheetData sheetId="3" refreshError="1">
        <row r="3">
          <cell r="AI3">
            <v>3720.5599999999995</v>
          </cell>
          <cell r="AK3">
            <v>3720.5599999999995</v>
          </cell>
          <cell r="AM3">
            <v>302754.8299999999</v>
          </cell>
        </row>
      </sheetData>
      <sheetData sheetId="4" refreshError="1">
        <row r="3">
          <cell r="AM3">
            <v>5617030.5300000003</v>
          </cell>
        </row>
      </sheetData>
      <sheetData sheetId="5" refreshError="1"/>
      <sheetData sheetId="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
          <cell r="AH3">
            <v>0</v>
          </cell>
          <cell r="AJ3">
            <v>0</v>
          </cell>
          <cell r="AL3">
            <v>0</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G) IGST paid on import of Goo"/>
    </sheetNames>
    <sheetDataSet>
      <sheetData sheetId="0" refreshError="1">
        <row r="3">
          <cell r="F3">
            <v>0</v>
          </cell>
          <cell r="G3">
            <v>0</v>
          </cell>
          <cell r="H3">
            <v>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IV)"/>
    </sheetNames>
    <sheetDataSet>
      <sheetData sheetId="0" refreshError="1">
        <row r="6">
          <cell r="C6">
            <v>0</v>
          </cell>
          <cell r="D6">
            <v>0</v>
          </cell>
          <cell r="E6">
            <v>0</v>
          </cell>
          <cell r="F6">
            <v>0</v>
          </cell>
          <cell r="G6">
            <v>0</v>
          </cell>
        </row>
        <row r="7">
          <cell r="C7">
            <v>12306102</v>
          </cell>
          <cell r="D7">
            <v>7151</v>
          </cell>
          <cell r="E7">
            <v>12298951</v>
          </cell>
          <cell r="G7">
            <v>0</v>
          </cell>
        </row>
        <row r="8">
          <cell r="C8">
            <v>12306102</v>
          </cell>
          <cell r="D8">
            <v>7562670</v>
          </cell>
          <cell r="F8">
            <v>4743432</v>
          </cell>
          <cell r="G8">
            <v>0</v>
          </cell>
        </row>
        <row r="9">
          <cell r="C9">
            <v>0</v>
          </cell>
          <cell r="D9">
            <v>0</v>
          </cell>
        </row>
        <row r="10">
          <cell r="C10">
            <v>0</v>
          </cell>
          <cell r="D10">
            <v>0</v>
          </cell>
        </row>
        <row r="11">
          <cell r="C11">
            <v>0</v>
          </cell>
          <cell r="D11">
            <v>0</v>
          </cell>
        </row>
        <row r="12">
          <cell r="C12">
            <v>0</v>
          </cell>
          <cell r="D12">
            <v>0</v>
          </cell>
        </row>
        <row r="13">
          <cell r="C13">
            <v>0</v>
          </cell>
          <cell r="D13">
            <v>0</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sheetName val="11"/>
      <sheetName val="12"/>
      <sheetName val="13"/>
    </sheetNames>
    <sheetDataSet>
      <sheetData sheetId="0" refreshError="1">
        <row r="3">
          <cell r="AD3">
            <v>0</v>
          </cell>
          <cell r="AF3">
            <v>0</v>
          </cell>
          <cell r="AH3">
            <v>0</v>
          </cell>
          <cell r="AJ3">
            <v>0</v>
          </cell>
        </row>
      </sheetData>
      <sheetData sheetId="1" refreshError="1">
        <row r="3">
          <cell r="AD3">
            <v>0</v>
          </cell>
          <cell r="AF3">
            <v>0</v>
          </cell>
        </row>
      </sheetData>
      <sheetData sheetId="2" refreshError="1">
        <row r="3">
          <cell r="AH3">
            <v>0</v>
          </cell>
          <cell r="AJ3">
            <v>0</v>
          </cell>
          <cell r="AL3">
            <v>0</v>
          </cell>
        </row>
      </sheetData>
      <sheetData sheetId="3" refreshError="1">
        <row r="3">
          <cell r="AH3">
            <v>0</v>
          </cell>
          <cell r="AJ3">
            <v>0</v>
          </cell>
          <cell r="AL3">
            <v>0</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efund claimed"/>
      <sheetName val="Total Refund sanctioned"/>
      <sheetName val="Total Refund Rejected"/>
      <sheetName val="Total Refund Pending"/>
      <sheetName val="Total demand of taxes"/>
    </sheetNames>
    <sheetDataSet>
      <sheetData sheetId="0" refreshError="1">
        <row r="3">
          <cell r="AE3">
            <v>0</v>
          </cell>
          <cell r="AG3">
            <v>0</v>
          </cell>
          <cell r="AI3">
            <v>0</v>
          </cell>
        </row>
      </sheetData>
      <sheetData sheetId="1" refreshError="1">
        <row r="3">
          <cell r="AE3">
            <v>0</v>
          </cell>
        </row>
      </sheetData>
      <sheetData sheetId="2" refreshError="1">
        <row r="3">
          <cell r="AE3">
            <v>0</v>
          </cell>
        </row>
      </sheetData>
      <sheetData sheetId="3" refreshError="1">
        <row r="3">
          <cell r="AE3">
            <v>0</v>
          </cell>
          <cell r="AG3">
            <v>0</v>
          </cell>
          <cell r="AI3">
            <v>0</v>
          </cell>
        </row>
      </sheetData>
      <sheetData sheetId="4" refreshError="1">
        <row r="15">
          <cell r="E15">
            <v>0</v>
          </cell>
          <cell r="F15">
            <v>0</v>
          </cell>
          <cell r="G15">
            <v>0</v>
          </cell>
          <cell r="H15">
            <v>0</v>
          </cell>
          <cell r="I15">
            <v>0</v>
          </cell>
          <cell r="J15">
            <v>0</v>
          </cell>
          <cell r="K15">
            <v>0</v>
          </cell>
          <cell r="L15">
            <v>0</v>
          </cell>
          <cell r="M15">
            <v>0</v>
          </cell>
          <cell r="N15">
            <v>0</v>
          </cell>
          <cell r="O15">
            <v>0</v>
          </cell>
          <cell r="P15">
            <v>0</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lies received from com tax"/>
      <sheetName val="Deemed Supply under Section 143"/>
      <sheetName val="Goods sent on approval basis"/>
    </sheetNames>
    <sheetDataSet>
      <sheetData sheetId="0" refreshError="1">
        <row r="4">
          <cell r="AF4">
            <v>0</v>
          </cell>
        </row>
      </sheetData>
      <sheetData sheetId="1" refreshError="1"/>
      <sheetData sheetId="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 Late fee payable and paid"/>
    </sheetNames>
    <sheetDataSet>
      <sheetData sheetId="0" refreshError="1">
        <row r="6">
          <cell r="F6">
            <v>0</v>
          </cell>
          <cell r="G6"/>
          <cell r="H6">
            <v>0</v>
          </cell>
          <cell r="I6"/>
        </row>
        <row r="7">
          <cell r="F7">
            <v>0</v>
          </cell>
          <cell r="G7"/>
          <cell r="H7">
            <v>0</v>
          </cell>
          <cell r="I7"/>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E)"/>
    </sheetNames>
    <sheetDataSet>
      <sheetData sheetId="0" refreshError="1">
        <row r="1">
          <cell r="J1"/>
        </row>
        <row r="3">
          <cell r="AD3">
            <v>0</v>
          </cell>
          <cell r="AF3">
            <v>0</v>
          </cell>
          <cell r="AH3">
            <v>0</v>
          </cell>
          <cell r="AJ3">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I1">
            <v>0</v>
          </cell>
          <cell r="K1">
            <v>0</v>
          </cell>
          <cell r="L1">
            <v>0</v>
          </cell>
          <cell r="N1"/>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G)"/>
    </sheetNames>
    <sheetDataSet>
      <sheetData sheetId="0" refreshError="1">
        <row r="3">
          <cell r="AF3">
            <v>56000</v>
          </cell>
          <cell r="AR3">
            <v>3220</v>
          </cell>
          <cell r="AT3">
            <v>3220</v>
          </cell>
          <cell r="AV3">
            <v>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I)"/>
    </sheetNames>
    <sheetDataSet>
      <sheetData sheetId="0" refreshError="1">
        <row r="3">
          <cell r="I3">
            <v>0</v>
          </cell>
          <cell r="J3">
            <v>0</v>
          </cell>
          <cell r="K3">
            <v>0</v>
          </cell>
          <cell r="L3">
            <v>0</v>
          </cell>
          <cell r="N3"/>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J)"/>
    </sheetNames>
    <sheetDataSet>
      <sheetData sheetId="0" refreshError="1">
        <row r="3">
          <cell r="I3">
            <v>0</v>
          </cell>
          <cell r="J3">
            <v>0</v>
          </cell>
          <cell r="K3">
            <v>0</v>
          </cell>
          <cell r="L3">
            <v>0</v>
          </cell>
          <cell r="N3"/>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3855F-4F00-444B-9694-DD20FE69574D}">
  <sheetPr>
    <pageSetUpPr fitToPage="1"/>
  </sheetPr>
  <dimension ref="A1:I176"/>
  <sheetViews>
    <sheetView showGridLines="0" tabSelected="1" topLeftCell="A92" zoomScale="70" zoomScaleNormal="70" zoomScaleSheetLayoutView="100" workbookViewId="0">
      <selection activeCell="B94" sqref="B94:C94"/>
    </sheetView>
  </sheetViews>
  <sheetFormatPr defaultColWidth="9.33203125" defaultRowHeight="23.25" x14ac:dyDescent="0.2"/>
  <cols>
    <col min="1" max="1" width="12.5" style="217" customWidth="1"/>
    <col min="2" max="2" width="60.6640625" style="217" customWidth="1"/>
    <col min="3" max="3" width="18.1640625" style="217" customWidth="1"/>
    <col min="4" max="4" width="20" style="217" bestFit="1" customWidth="1"/>
    <col min="5" max="5" width="20.1640625" style="217" customWidth="1"/>
    <col min="6" max="6" width="20" style="217" customWidth="1"/>
    <col min="7" max="7" width="37.33203125" style="217" customWidth="1"/>
    <col min="8" max="8" width="29" style="217" customWidth="1"/>
    <col min="9" max="9" width="25.5" style="217" customWidth="1"/>
    <col min="10" max="10" width="11" style="217" bestFit="1" customWidth="1"/>
    <col min="11" max="16384" width="9.33203125" style="217"/>
  </cols>
  <sheetData>
    <row r="1" spans="1:9" ht="30" customHeight="1" x14ac:dyDescent="0.2">
      <c r="A1" s="354" t="s">
        <v>0</v>
      </c>
      <c r="B1" s="354"/>
      <c r="C1" s="354"/>
      <c r="D1" s="354"/>
      <c r="E1" s="354"/>
      <c r="F1" s="354"/>
      <c r="G1" s="354"/>
    </row>
    <row r="2" spans="1:9" ht="20.100000000000001" customHeight="1" x14ac:dyDescent="0.2">
      <c r="A2" s="355" t="s">
        <v>1</v>
      </c>
      <c r="B2" s="355"/>
      <c r="C2" s="355"/>
      <c r="D2" s="355"/>
      <c r="E2" s="355"/>
      <c r="F2" s="355"/>
      <c r="G2" s="355"/>
    </row>
    <row r="3" spans="1:9" ht="30" customHeight="1" x14ac:dyDescent="0.2">
      <c r="A3" s="356" t="s">
        <v>2</v>
      </c>
      <c r="B3" s="356"/>
      <c r="C3" s="356"/>
      <c r="D3" s="356"/>
      <c r="E3" s="356"/>
      <c r="F3" s="356"/>
      <c r="G3" s="356"/>
    </row>
    <row r="4" spans="1:9" ht="20.100000000000001" customHeight="1" x14ac:dyDescent="0.2">
      <c r="A4" s="218" t="s">
        <v>3</v>
      </c>
      <c r="B4" s="357" t="s">
        <v>4</v>
      </c>
      <c r="C4" s="357"/>
      <c r="D4" s="357"/>
      <c r="E4" s="357"/>
      <c r="F4" s="357"/>
      <c r="G4" s="357"/>
      <c r="H4" s="219"/>
      <c r="I4" s="219"/>
    </row>
    <row r="5" spans="1:9" ht="9.9499999999999993" customHeight="1" x14ac:dyDescent="0.2">
      <c r="A5" s="220"/>
      <c r="B5" s="221"/>
      <c r="C5" s="221"/>
      <c r="D5" s="221"/>
      <c r="E5" s="221"/>
      <c r="F5" s="221"/>
      <c r="G5" s="221"/>
    </row>
    <row r="6" spans="1:9" x14ac:dyDescent="0.2">
      <c r="A6" s="222">
        <v>1</v>
      </c>
      <c r="B6" s="223" t="s">
        <v>5</v>
      </c>
      <c r="C6" s="352" t="s">
        <v>6</v>
      </c>
      <c r="D6" s="352"/>
      <c r="E6" s="352"/>
      <c r="F6" s="352"/>
      <c r="G6" s="352"/>
    </row>
    <row r="7" spans="1:9" x14ac:dyDescent="0.2">
      <c r="A7" s="222">
        <v>2</v>
      </c>
      <c r="B7" s="223" t="s">
        <v>7</v>
      </c>
      <c r="C7" s="352"/>
      <c r="D7" s="352"/>
      <c r="E7" s="352"/>
      <c r="F7" s="352"/>
      <c r="G7" s="352"/>
    </row>
    <row r="8" spans="1:9" x14ac:dyDescent="0.2">
      <c r="A8" s="128" t="s">
        <v>8</v>
      </c>
      <c r="B8" s="223" t="s">
        <v>9</v>
      </c>
      <c r="C8" s="352"/>
      <c r="D8" s="352"/>
      <c r="E8" s="352"/>
      <c r="F8" s="352"/>
      <c r="G8" s="352"/>
    </row>
    <row r="9" spans="1:9" x14ac:dyDescent="0.2">
      <c r="A9" s="128" t="s">
        <v>10</v>
      </c>
      <c r="B9" s="223" t="s">
        <v>11</v>
      </c>
      <c r="C9" s="352"/>
      <c r="D9" s="352"/>
      <c r="E9" s="352"/>
      <c r="F9" s="352"/>
      <c r="G9" s="352"/>
    </row>
    <row r="10" spans="1:9" ht="9.9499999999999993" customHeight="1" x14ac:dyDescent="0.2">
      <c r="A10" s="353"/>
      <c r="B10" s="353"/>
      <c r="C10" s="353"/>
      <c r="D10" s="353"/>
      <c r="E10" s="353"/>
      <c r="F10" s="353"/>
      <c r="G10" s="353"/>
    </row>
    <row r="11" spans="1:9" x14ac:dyDescent="0.2">
      <c r="A11" s="218" t="s">
        <v>12</v>
      </c>
      <c r="B11" s="357" t="s">
        <v>470</v>
      </c>
      <c r="C11" s="357"/>
      <c r="D11" s="357"/>
      <c r="E11" s="357"/>
      <c r="F11" s="357"/>
      <c r="G11" s="357"/>
      <c r="H11" s="219"/>
      <c r="I11" s="219"/>
    </row>
    <row r="12" spans="1:9" x14ac:dyDescent="0.2">
      <c r="A12" s="359"/>
      <c r="B12" s="359"/>
      <c r="C12" s="359"/>
      <c r="D12" s="359"/>
      <c r="E12" s="359"/>
      <c r="F12" s="359"/>
      <c r="G12" s="359"/>
      <c r="H12" s="217" t="s">
        <v>479</v>
      </c>
    </row>
    <row r="13" spans="1:9" ht="46.5" x14ac:dyDescent="0.2">
      <c r="A13" s="360"/>
      <c r="B13" s="225" t="s">
        <v>16</v>
      </c>
      <c r="C13" s="226" t="s">
        <v>17</v>
      </c>
      <c r="D13" s="226" t="s">
        <v>18</v>
      </c>
      <c r="E13" s="226" t="s">
        <v>19</v>
      </c>
      <c r="F13" s="226" t="s">
        <v>20</v>
      </c>
      <c r="G13" s="226" t="s">
        <v>21</v>
      </c>
      <c r="H13" s="224" t="s">
        <v>161</v>
      </c>
      <c r="I13" s="224" t="s">
        <v>162</v>
      </c>
    </row>
    <row r="14" spans="1:9" x14ac:dyDescent="0.2">
      <c r="A14" s="361"/>
      <c r="B14" s="222">
        <v>1</v>
      </c>
      <c r="C14" s="227">
        <v>2</v>
      </c>
      <c r="D14" s="227">
        <v>3</v>
      </c>
      <c r="E14" s="227">
        <v>4</v>
      </c>
      <c r="F14" s="227">
        <v>5</v>
      </c>
      <c r="G14" s="227">
        <v>6</v>
      </c>
      <c r="H14" s="224"/>
      <c r="I14" s="224"/>
    </row>
    <row r="15" spans="1:9" ht="104.25" customHeight="1" x14ac:dyDescent="0.2">
      <c r="A15" s="228">
        <v>4</v>
      </c>
      <c r="B15" s="310" t="s">
        <v>471</v>
      </c>
      <c r="C15" s="310"/>
      <c r="D15" s="310"/>
      <c r="E15" s="310"/>
      <c r="F15" s="310"/>
      <c r="G15" s="303"/>
      <c r="H15" s="229"/>
      <c r="I15" s="230"/>
    </row>
    <row r="16" spans="1:9" ht="297" customHeight="1" x14ac:dyDescent="0.2">
      <c r="A16" s="128" t="s">
        <v>380</v>
      </c>
      <c r="B16" s="223" t="s">
        <v>24</v>
      </c>
      <c r="C16" s="340" t="s">
        <v>535</v>
      </c>
      <c r="D16" s="341"/>
      <c r="E16" s="341"/>
      <c r="F16" s="341"/>
      <c r="G16" s="342"/>
      <c r="H16" s="232" t="s">
        <v>480</v>
      </c>
      <c r="I16" s="224"/>
    </row>
    <row r="17" spans="1:9" ht="103.5" customHeight="1" x14ac:dyDescent="0.2">
      <c r="A17" s="128" t="s">
        <v>379</v>
      </c>
      <c r="B17" s="223" t="s">
        <v>26</v>
      </c>
      <c r="C17" s="334" t="s">
        <v>528</v>
      </c>
      <c r="D17" s="335"/>
      <c r="E17" s="335"/>
      <c r="F17" s="335"/>
      <c r="G17" s="336"/>
      <c r="H17" s="233" t="s">
        <v>460</v>
      </c>
      <c r="I17" s="224"/>
    </row>
    <row r="18" spans="1:9" ht="69.75" x14ac:dyDescent="0.2">
      <c r="A18" s="128" t="s">
        <v>378</v>
      </c>
      <c r="B18" s="234" t="s">
        <v>28</v>
      </c>
      <c r="C18" s="334" t="s">
        <v>455</v>
      </c>
      <c r="D18" s="335"/>
      <c r="E18" s="335"/>
      <c r="F18" s="335"/>
      <c r="G18" s="336"/>
      <c r="H18" s="71" t="s">
        <v>453</v>
      </c>
      <c r="I18" s="224"/>
    </row>
    <row r="19" spans="1:9" ht="79.5" customHeight="1" x14ac:dyDescent="0.2">
      <c r="A19" s="128" t="s">
        <v>381</v>
      </c>
      <c r="B19" s="223" t="s">
        <v>30</v>
      </c>
      <c r="C19" s="334" t="s">
        <v>484</v>
      </c>
      <c r="D19" s="335"/>
      <c r="E19" s="335"/>
      <c r="F19" s="335"/>
      <c r="G19" s="336"/>
      <c r="H19" s="71" t="s">
        <v>169</v>
      </c>
      <c r="I19" s="224"/>
    </row>
    <row r="20" spans="1:9" ht="139.5" customHeight="1" x14ac:dyDescent="0.2">
      <c r="A20" s="128" t="s">
        <v>382</v>
      </c>
      <c r="B20" s="235" t="s">
        <v>32</v>
      </c>
      <c r="C20" s="358" t="s">
        <v>485</v>
      </c>
      <c r="D20" s="306"/>
      <c r="E20" s="306"/>
      <c r="F20" s="306"/>
      <c r="G20" s="307"/>
      <c r="H20" s="208" t="s">
        <v>164</v>
      </c>
      <c r="I20" s="224"/>
    </row>
    <row r="21" spans="1:9" ht="245.25" customHeight="1" x14ac:dyDescent="0.2">
      <c r="A21" s="128" t="s">
        <v>383</v>
      </c>
      <c r="B21" s="234" t="s">
        <v>34</v>
      </c>
      <c r="C21" s="350" t="s">
        <v>486</v>
      </c>
      <c r="D21" s="351"/>
      <c r="E21" s="351"/>
      <c r="F21" s="351"/>
      <c r="G21" s="351"/>
      <c r="H21" s="237" t="s">
        <v>165</v>
      </c>
      <c r="I21" s="224"/>
    </row>
    <row r="22" spans="1:9" ht="176.25" customHeight="1" x14ac:dyDescent="0.2">
      <c r="A22" s="128" t="s">
        <v>384</v>
      </c>
      <c r="B22" s="238" t="s">
        <v>36</v>
      </c>
      <c r="C22" s="403" t="s">
        <v>532</v>
      </c>
      <c r="D22" s="404"/>
      <c r="E22" s="404"/>
      <c r="F22" s="404"/>
      <c r="G22" s="405"/>
      <c r="H22" s="239"/>
      <c r="I22" s="71" t="s">
        <v>166</v>
      </c>
    </row>
    <row r="23" spans="1:9" x14ac:dyDescent="0.2">
      <c r="A23" s="128" t="s">
        <v>385</v>
      </c>
      <c r="B23" s="223" t="s">
        <v>38</v>
      </c>
      <c r="C23" s="334" t="s">
        <v>456</v>
      </c>
      <c r="D23" s="335"/>
      <c r="E23" s="335"/>
      <c r="F23" s="335"/>
      <c r="G23" s="336"/>
      <c r="H23" s="224"/>
      <c r="I23" s="224"/>
    </row>
    <row r="24" spans="1:9" ht="181.5" customHeight="1" x14ac:dyDescent="0.2">
      <c r="A24" s="128" t="s">
        <v>386</v>
      </c>
      <c r="B24" s="234" t="s">
        <v>487</v>
      </c>
      <c r="C24" s="340" t="s">
        <v>488</v>
      </c>
      <c r="D24" s="341"/>
      <c r="E24" s="341"/>
      <c r="F24" s="341"/>
      <c r="G24" s="342"/>
      <c r="H24" s="72" t="s">
        <v>167</v>
      </c>
      <c r="I24" s="224"/>
    </row>
    <row r="25" spans="1:9" ht="69.75" x14ac:dyDescent="0.2">
      <c r="A25" s="128" t="s">
        <v>387</v>
      </c>
      <c r="B25" s="223" t="s">
        <v>42</v>
      </c>
      <c r="C25" s="340" t="s">
        <v>457</v>
      </c>
      <c r="D25" s="341"/>
      <c r="E25" s="341"/>
      <c r="F25" s="341"/>
      <c r="G25" s="342"/>
      <c r="H25" s="72" t="s">
        <v>167</v>
      </c>
      <c r="I25" s="224"/>
    </row>
    <row r="26" spans="1:9" ht="184.5" customHeight="1" x14ac:dyDescent="0.2">
      <c r="A26" s="128" t="s">
        <v>388</v>
      </c>
      <c r="B26" s="223" t="s">
        <v>44</v>
      </c>
      <c r="C26" s="406" t="s">
        <v>489</v>
      </c>
      <c r="D26" s="407"/>
      <c r="E26" s="407"/>
      <c r="F26" s="407"/>
      <c r="G26" s="408"/>
      <c r="H26" s="240" t="s">
        <v>168</v>
      </c>
      <c r="I26" s="224"/>
    </row>
    <row r="27" spans="1:9" ht="188.25" customHeight="1" x14ac:dyDescent="0.2">
      <c r="A27" s="128" t="s">
        <v>389</v>
      </c>
      <c r="B27" s="223" t="s">
        <v>46</v>
      </c>
      <c r="C27" s="409"/>
      <c r="D27" s="410"/>
      <c r="E27" s="410"/>
      <c r="F27" s="410"/>
      <c r="G27" s="411"/>
      <c r="H27" s="240" t="s">
        <v>168</v>
      </c>
      <c r="I27" s="224"/>
    </row>
    <row r="28" spans="1:9" x14ac:dyDescent="0.2">
      <c r="A28" s="128" t="s">
        <v>390</v>
      </c>
      <c r="B28" s="223" t="s">
        <v>48</v>
      </c>
      <c r="C28" s="334" t="s">
        <v>456</v>
      </c>
      <c r="D28" s="335"/>
      <c r="E28" s="335"/>
      <c r="F28" s="335"/>
      <c r="G28" s="336"/>
      <c r="H28" s="224"/>
      <c r="I28" s="224"/>
    </row>
    <row r="29" spans="1:9" ht="46.5" x14ac:dyDescent="0.2">
      <c r="A29" s="128" t="s">
        <v>391</v>
      </c>
      <c r="B29" s="223" t="s">
        <v>50</v>
      </c>
      <c r="C29" s="334" t="s">
        <v>456</v>
      </c>
      <c r="D29" s="335"/>
      <c r="E29" s="335"/>
      <c r="F29" s="335"/>
      <c r="G29" s="336"/>
      <c r="H29" s="224"/>
      <c r="I29" s="224"/>
    </row>
    <row r="30" spans="1:9" x14ac:dyDescent="0.2">
      <c r="A30" s="362"/>
      <c r="B30" s="362"/>
      <c r="C30" s="362"/>
      <c r="D30" s="362"/>
      <c r="E30" s="362"/>
      <c r="F30" s="362"/>
      <c r="G30" s="362"/>
      <c r="H30" s="224"/>
      <c r="I30" s="224"/>
    </row>
    <row r="31" spans="1:9" ht="46.5" x14ac:dyDescent="0.2">
      <c r="A31" s="360"/>
      <c r="B31" s="225" t="s">
        <v>16</v>
      </c>
      <c r="C31" s="226" t="s">
        <v>17</v>
      </c>
      <c r="D31" s="298" t="s">
        <v>18</v>
      </c>
      <c r="E31" s="298" t="s">
        <v>19</v>
      </c>
      <c r="F31" s="298" t="s">
        <v>20</v>
      </c>
      <c r="G31" s="298" t="s">
        <v>21</v>
      </c>
      <c r="H31" s="224"/>
      <c r="I31" s="224"/>
    </row>
    <row r="32" spans="1:9" x14ac:dyDescent="0.2">
      <c r="A32" s="361"/>
      <c r="B32" s="222">
        <v>1</v>
      </c>
      <c r="C32" s="227">
        <v>2</v>
      </c>
      <c r="D32" s="299">
        <v>3</v>
      </c>
      <c r="E32" s="299">
        <v>4</v>
      </c>
      <c r="F32" s="299">
        <v>5</v>
      </c>
      <c r="G32" s="299">
        <v>6</v>
      </c>
      <c r="H32" s="224"/>
      <c r="I32" s="224"/>
    </row>
    <row r="33" spans="1:9" ht="54.75" customHeight="1" x14ac:dyDescent="0.2">
      <c r="A33" s="228">
        <v>5</v>
      </c>
      <c r="B33" s="303" t="s">
        <v>472</v>
      </c>
      <c r="C33" s="304"/>
      <c r="D33" s="304"/>
      <c r="E33" s="304"/>
      <c r="F33" s="304"/>
      <c r="G33" s="304"/>
      <c r="H33" s="229"/>
      <c r="I33" s="229"/>
    </row>
    <row r="34" spans="1:9" ht="46.5" customHeight="1" x14ac:dyDescent="0.2">
      <c r="A34" s="128" t="s">
        <v>392</v>
      </c>
      <c r="B34" s="223" t="s">
        <v>52</v>
      </c>
      <c r="C34" s="414" t="s">
        <v>490</v>
      </c>
      <c r="D34" s="415"/>
      <c r="E34" s="415"/>
      <c r="F34" s="415"/>
      <c r="G34" s="416"/>
      <c r="H34" s="71" t="s">
        <v>163</v>
      </c>
      <c r="I34" s="224"/>
    </row>
    <row r="35" spans="1:9" ht="118.5" customHeight="1" x14ac:dyDescent="0.2">
      <c r="A35" s="128" t="s">
        <v>393</v>
      </c>
      <c r="B35" s="223" t="s">
        <v>53</v>
      </c>
      <c r="C35" s="417"/>
      <c r="D35" s="418"/>
      <c r="E35" s="418"/>
      <c r="F35" s="418"/>
      <c r="G35" s="419"/>
      <c r="H35" s="71" t="s">
        <v>169</v>
      </c>
      <c r="I35" s="224"/>
    </row>
    <row r="36" spans="1:9" ht="69.75" customHeight="1" x14ac:dyDescent="0.2">
      <c r="A36" s="128" t="s">
        <v>394</v>
      </c>
      <c r="B36" s="234" t="s">
        <v>54</v>
      </c>
      <c r="C36" s="305" t="s">
        <v>458</v>
      </c>
      <c r="D36" s="306"/>
      <c r="E36" s="306"/>
      <c r="F36" s="306"/>
      <c r="G36" s="307"/>
      <c r="H36" s="71" t="s">
        <v>170</v>
      </c>
      <c r="I36" s="224"/>
    </row>
    <row r="37" spans="1:9" ht="47.25" customHeight="1" x14ac:dyDescent="0.2">
      <c r="A37" s="128" t="s">
        <v>395</v>
      </c>
      <c r="B37" s="223" t="s">
        <v>55</v>
      </c>
      <c r="C37" s="414" t="s">
        <v>538</v>
      </c>
      <c r="D37" s="415"/>
      <c r="E37" s="415"/>
      <c r="F37" s="415"/>
      <c r="G37" s="416"/>
      <c r="H37" s="241" t="s">
        <v>171</v>
      </c>
      <c r="I37" s="224"/>
    </row>
    <row r="38" spans="1:9" ht="52.5" customHeight="1" x14ac:dyDescent="0.2">
      <c r="A38" s="128" t="s">
        <v>396</v>
      </c>
      <c r="B38" s="223" t="s">
        <v>56</v>
      </c>
      <c r="C38" s="417"/>
      <c r="D38" s="418"/>
      <c r="E38" s="418"/>
      <c r="F38" s="418"/>
      <c r="G38" s="419"/>
      <c r="H38" s="241" t="s">
        <v>171</v>
      </c>
      <c r="I38" s="224"/>
    </row>
    <row r="39" spans="1:9" ht="94.5" customHeight="1" x14ac:dyDescent="0.2">
      <c r="A39" s="128" t="s">
        <v>397</v>
      </c>
      <c r="B39" s="223" t="s">
        <v>491</v>
      </c>
      <c r="C39" s="349" t="s">
        <v>539</v>
      </c>
      <c r="D39" s="324"/>
      <c r="E39" s="324"/>
      <c r="F39" s="324"/>
      <c r="G39" s="325"/>
      <c r="H39" s="241" t="s">
        <v>171</v>
      </c>
      <c r="I39" s="224"/>
    </row>
    <row r="40" spans="1:9" x14ac:dyDescent="0.2">
      <c r="A40" s="128" t="s">
        <v>398</v>
      </c>
      <c r="B40" s="223" t="s">
        <v>58</v>
      </c>
      <c r="C40" s="334" t="s">
        <v>456</v>
      </c>
      <c r="D40" s="335"/>
      <c r="E40" s="335"/>
      <c r="F40" s="335"/>
      <c r="G40" s="336"/>
      <c r="H40" s="224"/>
      <c r="I40" s="224"/>
    </row>
    <row r="41" spans="1:9" ht="81.75" customHeight="1" x14ac:dyDescent="0.2">
      <c r="A41" s="128" t="s">
        <v>399</v>
      </c>
      <c r="B41" s="234" t="s">
        <v>59</v>
      </c>
      <c r="C41" s="426" t="s">
        <v>533</v>
      </c>
      <c r="D41" s="427"/>
      <c r="E41" s="427"/>
      <c r="F41" s="427"/>
      <c r="G41" s="428"/>
      <c r="H41" s="72" t="s">
        <v>172</v>
      </c>
      <c r="I41" s="224"/>
    </row>
    <row r="42" spans="1:9" ht="69.75" customHeight="1" x14ac:dyDescent="0.2">
      <c r="A42" s="128" t="s">
        <v>400</v>
      </c>
      <c r="B42" s="223" t="s">
        <v>60</v>
      </c>
      <c r="C42" s="429"/>
      <c r="D42" s="430"/>
      <c r="E42" s="430"/>
      <c r="F42" s="430"/>
      <c r="G42" s="431"/>
      <c r="H42" s="72" t="s">
        <v>172</v>
      </c>
      <c r="I42" s="224"/>
    </row>
    <row r="43" spans="1:9" ht="46.5" customHeight="1" x14ac:dyDescent="0.2">
      <c r="A43" s="128" t="s">
        <v>401</v>
      </c>
      <c r="B43" s="223" t="s">
        <v>61</v>
      </c>
      <c r="C43" s="420" t="s">
        <v>534</v>
      </c>
      <c r="D43" s="421"/>
      <c r="E43" s="421"/>
      <c r="F43" s="421"/>
      <c r="G43" s="422"/>
      <c r="H43" s="240" t="s">
        <v>168</v>
      </c>
      <c r="I43" s="224"/>
    </row>
    <row r="44" spans="1:9" ht="46.5" customHeight="1" x14ac:dyDescent="0.2">
      <c r="A44" s="128" t="s">
        <v>402</v>
      </c>
      <c r="B44" s="223" t="s">
        <v>62</v>
      </c>
      <c r="C44" s="423"/>
      <c r="D44" s="424"/>
      <c r="E44" s="424"/>
      <c r="F44" s="424"/>
      <c r="G44" s="425"/>
      <c r="H44" s="240" t="s">
        <v>168</v>
      </c>
      <c r="I44" s="224"/>
    </row>
    <row r="45" spans="1:9" x14ac:dyDescent="0.2">
      <c r="A45" s="128" t="s">
        <v>403</v>
      </c>
      <c r="B45" s="223" t="s">
        <v>63</v>
      </c>
      <c r="C45" s="350" t="s">
        <v>459</v>
      </c>
      <c r="D45" s="351"/>
      <c r="E45" s="351"/>
      <c r="F45" s="351"/>
      <c r="G45" s="351"/>
      <c r="H45" s="224"/>
      <c r="I45" s="224"/>
    </row>
    <row r="46" spans="1:9" ht="46.5" x14ac:dyDescent="0.2">
      <c r="A46" s="128" t="s">
        <v>404</v>
      </c>
      <c r="B46" s="223" t="s">
        <v>64</v>
      </c>
      <c r="C46" s="350" t="s">
        <v>459</v>
      </c>
      <c r="D46" s="351"/>
      <c r="E46" s="351"/>
      <c r="F46" s="351"/>
      <c r="G46" s="351"/>
      <c r="H46" s="224"/>
      <c r="I46" s="224"/>
    </row>
    <row r="47" spans="1:9" ht="46.5" x14ac:dyDescent="0.2">
      <c r="A47" s="128" t="s">
        <v>405</v>
      </c>
      <c r="B47" s="223" t="s">
        <v>65</v>
      </c>
      <c r="C47" s="350" t="s">
        <v>492</v>
      </c>
      <c r="D47" s="351"/>
      <c r="E47" s="351"/>
      <c r="F47" s="351"/>
      <c r="G47" s="351"/>
      <c r="H47" s="224"/>
      <c r="I47" s="224"/>
    </row>
    <row r="48" spans="1:9" x14ac:dyDescent="0.2">
      <c r="A48" s="242"/>
      <c r="B48" s="243"/>
      <c r="C48" s="244"/>
      <c r="D48" s="245"/>
      <c r="E48" s="245"/>
      <c r="F48" s="245"/>
      <c r="G48" s="245"/>
      <c r="H48" s="224"/>
      <c r="I48" s="224"/>
    </row>
    <row r="49" spans="1:9" x14ac:dyDescent="0.2">
      <c r="A49" s="246" t="s">
        <v>66</v>
      </c>
      <c r="B49" s="370" t="s">
        <v>473</v>
      </c>
      <c r="C49" s="370"/>
      <c r="D49" s="370"/>
      <c r="E49" s="370"/>
      <c r="F49" s="370"/>
      <c r="G49" s="370"/>
      <c r="H49" s="247"/>
      <c r="I49" s="247"/>
    </row>
    <row r="50" spans="1:9" x14ac:dyDescent="0.2">
      <c r="A50" s="242"/>
      <c r="B50" s="248"/>
      <c r="C50" s="73"/>
      <c r="D50" s="73"/>
      <c r="E50" s="73"/>
      <c r="F50" s="73"/>
      <c r="G50" s="73"/>
      <c r="H50" s="224"/>
      <c r="I50" s="224"/>
    </row>
    <row r="51" spans="1:9" ht="69.75" x14ac:dyDescent="0.2">
      <c r="A51" s="308"/>
      <c r="B51" s="225" t="s">
        <v>68</v>
      </c>
      <c r="C51" s="128" t="s">
        <v>69</v>
      </c>
      <c r="D51" s="128" t="s">
        <v>18</v>
      </c>
      <c r="E51" s="128" t="s">
        <v>70</v>
      </c>
      <c r="F51" s="128" t="s">
        <v>20</v>
      </c>
      <c r="G51" s="128" t="s">
        <v>21</v>
      </c>
      <c r="H51" s="224"/>
      <c r="I51" s="224"/>
    </row>
    <row r="52" spans="1:9" x14ac:dyDescent="0.2">
      <c r="A52" s="309"/>
      <c r="B52" s="222">
        <v>1</v>
      </c>
      <c r="C52" s="222">
        <v>2</v>
      </c>
      <c r="D52" s="222">
        <v>3</v>
      </c>
      <c r="E52" s="222">
        <v>4</v>
      </c>
      <c r="F52" s="222">
        <v>5</v>
      </c>
      <c r="G52" s="222">
        <v>6</v>
      </c>
      <c r="H52" s="224"/>
      <c r="I52" s="224"/>
    </row>
    <row r="53" spans="1:9" ht="72" customHeight="1" x14ac:dyDescent="0.2">
      <c r="A53" s="228">
        <v>6</v>
      </c>
      <c r="B53" s="310" t="s">
        <v>474</v>
      </c>
      <c r="C53" s="310"/>
      <c r="D53" s="310"/>
      <c r="E53" s="310"/>
      <c r="F53" s="310"/>
      <c r="G53" s="303"/>
      <c r="H53" s="229"/>
      <c r="I53" s="229"/>
    </row>
    <row r="54" spans="1:9" ht="87" customHeight="1" x14ac:dyDescent="0.2">
      <c r="A54" s="128" t="s">
        <v>406</v>
      </c>
      <c r="B54" s="311" t="s">
        <v>72</v>
      </c>
      <c r="C54" s="312"/>
      <c r="D54" s="369" t="s">
        <v>493</v>
      </c>
      <c r="E54" s="338"/>
      <c r="F54" s="338"/>
      <c r="G54" s="339"/>
      <c r="H54" s="224"/>
      <c r="I54" s="74" t="s">
        <v>173</v>
      </c>
    </row>
    <row r="55" spans="1:9" ht="51" customHeight="1" x14ac:dyDescent="0.35">
      <c r="A55" s="313" t="s">
        <v>407</v>
      </c>
      <c r="B55" s="315" t="s">
        <v>73</v>
      </c>
      <c r="C55" s="225" t="s">
        <v>74</v>
      </c>
      <c r="D55" s="323" t="s">
        <v>494</v>
      </c>
      <c r="E55" s="324"/>
      <c r="F55" s="324"/>
      <c r="G55" s="325"/>
      <c r="H55" s="224"/>
      <c r="I55" s="293" t="s">
        <v>174</v>
      </c>
    </row>
    <row r="56" spans="1:9" ht="73.5" customHeight="1" x14ac:dyDescent="0.35">
      <c r="A56" s="314"/>
      <c r="B56" s="316"/>
      <c r="C56" s="225" t="s">
        <v>75</v>
      </c>
      <c r="D56" s="363"/>
      <c r="E56" s="364"/>
      <c r="F56" s="364"/>
      <c r="G56" s="365"/>
      <c r="H56" s="224"/>
      <c r="I56" s="293" t="s">
        <v>174</v>
      </c>
    </row>
    <row r="57" spans="1:9" ht="231" customHeight="1" x14ac:dyDescent="0.35">
      <c r="A57" s="314"/>
      <c r="B57" s="317"/>
      <c r="C57" s="225" t="s">
        <v>76</v>
      </c>
      <c r="D57" s="366"/>
      <c r="E57" s="367"/>
      <c r="F57" s="367"/>
      <c r="G57" s="368"/>
      <c r="H57" s="224"/>
      <c r="I57" s="293" t="s">
        <v>174</v>
      </c>
    </row>
    <row r="58" spans="1:9" x14ac:dyDescent="0.35">
      <c r="A58" s="313" t="s">
        <v>408</v>
      </c>
      <c r="B58" s="315" t="s">
        <v>481</v>
      </c>
      <c r="C58" s="225" t="s">
        <v>74</v>
      </c>
      <c r="D58" s="323" t="s">
        <v>495</v>
      </c>
      <c r="E58" s="324"/>
      <c r="F58" s="324"/>
      <c r="G58" s="325"/>
      <c r="H58" s="224"/>
      <c r="I58" s="293" t="s">
        <v>175</v>
      </c>
    </row>
    <row r="59" spans="1:9" ht="63.75" customHeight="1" x14ac:dyDescent="0.35">
      <c r="A59" s="314"/>
      <c r="B59" s="326"/>
      <c r="C59" s="225" t="s">
        <v>75</v>
      </c>
      <c r="D59" s="363"/>
      <c r="E59" s="364"/>
      <c r="F59" s="364"/>
      <c r="G59" s="365"/>
      <c r="H59" s="224"/>
      <c r="I59" s="293" t="s">
        <v>175</v>
      </c>
    </row>
    <row r="60" spans="1:9" ht="106.5" customHeight="1" x14ac:dyDescent="0.35">
      <c r="A60" s="314"/>
      <c r="B60" s="327"/>
      <c r="C60" s="225" t="s">
        <v>76</v>
      </c>
      <c r="D60" s="366"/>
      <c r="E60" s="367"/>
      <c r="F60" s="367"/>
      <c r="G60" s="368"/>
      <c r="H60" s="224"/>
      <c r="I60" s="293" t="s">
        <v>175</v>
      </c>
    </row>
    <row r="61" spans="1:9" ht="48.75" customHeight="1" x14ac:dyDescent="0.35">
      <c r="A61" s="313" t="s">
        <v>409</v>
      </c>
      <c r="B61" s="315" t="s">
        <v>78</v>
      </c>
      <c r="C61" s="225" t="s">
        <v>74</v>
      </c>
      <c r="D61" s="323" t="s">
        <v>496</v>
      </c>
      <c r="E61" s="324"/>
      <c r="F61" s="324"/>
      <c r="G61" s="325"/>
      <c r="H61" s="224"/>
      <c r="I61" s="293" t="s">
        <v>175</v>
      </c>
    </row>
    <row r="62" spans="1:9" ht="46.5" x14ac:dyDescent="0.35">
      <c r="A62" s="314"/>
      <c r="B62" s="326"/>
      <c r="C62" s="225" t="s">
        <v>75</v>
      </c>
      <c r="D62" s="363"/>
      <c r="E62" s="364"/>
      <c r="F62" s="364"/>
      <c r="G62" s="365"/>
      <c r="H62" s="224"/>
      <c r="I62" s="293" t="s">
        <v>175</v>
      </c>
    </row>
    <row r="63" spans="1:9" ht="107.25" customHeight="1" x14ac:dyDescent="0.35">
      <c r="A63" s="314"/>
      <c r="B63" s="327"/>
      <c r="C63" s="225" t="s">
        <v>76</v>
      </c>
      <c r="D63" s="366"/>
      <c r="E63" s="367"/>
      <c r="F63" s="367"/>
      <c r="G63" s="368"/>
      <c r="H63" s="224"/>
      <c r="I63" s="293" t="s">
        <v>175</v>
      </c>
    </row>
    <row r="64" spans="1:9" x14ac:dyDescent="0.2">
      <c r="A64" s="313" t="s">
        <v>410</v>
      </c>
      <c r="B64" s="315" t="s">
        <v>79</v>
      </c>
      <c r="C64" s="225" t="s">
        <v>74</v>
      </c>
      <c r="D64" s="323" t="s">
        <v>465</v>
      </c>
      <c r="E64" s="324"/>
      <c r="F64" s="324"/>
      <c r="G64" s="325"/>
      <c r="H64" s="224"/>
      <c r="I64" s="74" t="s">
        <v>176</v>
      </c>
    </row>
    <row r="65" spans="1:9" ht="46.5" x14ac:dyDescent="0.2">
      <c r="A65" s="313"/>
      <c r="B65" s="327"/>
      <c r="C65" s="225" t="s">
        <v>75</v>
      </c>
      <c r="D65" s="363"/>
      <c r="E65" s="364"/>
      <c r="F65" s="364"/>
      <c r="G65" s="365"/>
      <c r="H65" s="224"/>
      <c r="I65" s="74" t="s">
        <v>176</v>
      </c>
    </row>
    <row r="66" spans="1:9" ht="102.75" customHeight="1" x14ac:dyDescent="0.35">
      <c r="A66" s="128" t="s">
        <v>411</v>
      </c>
      <c r="B66" s="311" t="s">
        <v>80</v>
      </c>
      <c r="C66" s="312"/>
      <c r="D66" s="323" t="s">
        <v>497</v>
      </c>
      <c r="E66" s="324"/>
      <c r="F66" s="324"/>
      <c r="G66" s="325"/>
      <c r="H66" s="224"/>
      <c r="I66" s="293" t="s">
        <v>177</v>
      </c>
    </row>
    <row r="67" spans="1:9" ht="60" customHeight="1" x14ac:dyDescent="0.35">
      <c r="A67" s="128" t="s">
        <v>412</v>
      </c>
      <c r="B67" s="311" t="s">
        <v>81</v>
      </c>
      <c r="C67" s="312"/>
      <c r="D67" s="323" t="s">
        <v>498</v>
      </c>
      <c r="E67" s="324"/>
      <c r="F67" s="324"/>
      <c r="G67" s="325"/>
      <c r="H67" s="224"/>
      <c r="I67" s="293" t="s">
        <v>178</v>
      </c>
    </row>
    <row r="68" spans="1:9" ht="89.25" customHeight="1" x14ac:dyDescent="0.2">
      <c r="A68" s="128" t="s">
        <v>413</v>
      </c>
      <c r="B68" s="311" t="s">
        <v>82</v>
      </c>
      <c r="C68" s="322"/>
      <c r="D68" s="358" t="s">
        <v>536</v>
      </c>
      <c r="E68" s="306"/>
      <c r="F68" s="306"/>
      <c r="G68" s="307"/>
      <c r="H68" s="224"/>
      <c r="I68" s="224"/>
    </row>
    <row r="69" spans="1:9" x14ac:dyDescent="0.2">
      <c r="A69" s="128" t="s">
        <v>414</v>
      </c>
      <c r="B69" s="311" t="s">
        <v>83</v>
      </c>
      <c r="C69" s="322"/>
      <c r="D69" s="323" t="s">
        <v>461</v>
      </c>
      <c r="E69" s="324"/>
      <c r="F69" s="324"/>
      <c r="G69" s="325"/>
      <c r="H69" s="224"/>
      <c r="I69" s="224"/>
    </row>
    <row r="70" spans="1:9" ht="133.5" customHeight="1" x14ac:dyDescent="0.2">
      <c r="A70" s="128" t="s">
        <v>415</v>
      </c>
      <c r="B70" s="371" t="s">
        <v>84</v>
      </c>
      <c r="C70" s="372"/>
      <c r="D70" s="358" t="s">
        <v>499</v>
      </c>
      <c r="E70" s="306"/>
      <c r="F70" s="306"/>
      <c r="G70" s="307"/>
      <c r="H70" s="224"/>
      <c r="I70" s="224"/>
    </row>
    <row r="71" spans="1:9" ht="202.5" customHeight="1" x14ac:dyDescent="0.2">
      <c r="A71" s="128" t="s">
        <v>416</v>
      </c>
      <c r="B71" s="311" t="s">
        <v>85</v>
      </c>
      <c r="C71" s="322"/>
      <c r="D71" s="323" t="s">
        <v>500</v>
      </c>
      <c r="E71" s="324"/>
      <c r="F71" s="324"/>
      <c r="G71" s="325"/>
      <c r="H71" s="224"/>
      <c r="I71" s="224"/>
    </row>
    <row r="72" spans="1:9" ht="105.75" customHeight="1" x14ac:dyDescent="0.2">
      <c r="A72" s="128" t="s">
        <v>417</v>
      </c>
      <c r="B72" s="311" t="s">
        <v>86</v>
      </c>
      <c r="C72" s="322"/>
      <c r="D72" s="323" t="s">
        <v>501</v>
      </c>
      <c r="E72" s="324"/>
      <c r="F72" s="324"/>
      <c r="G72" s="325"/>
      <c r="H72" s="224"/>
      <c r="I72" s="224"/>
    </row>
    <row r="73" spans="1:9" ht="47.25" customHeight="1" x14ac:dyDescent="0.2">
      <c r="A73" s="128" t="s">
        <v>418</v>
      </c>
      <c r="B73" s="318" t="s">
        <v>87</v>
      </c>
      <c r="C73" s="319"/>
      <c r="D73" s="323" t="s">
        <v>466</v>
      </c>
      <c r="E73" s="324"/>
      <c r="F73" s="324"/>
      <c r="G73" s="325"/>
      <c r="H73" s="224"/>
      <c r="I73" s="224"/>
    </row>
    <row r="74" spans="1:9" ht="69.75" customHeight="1" x14ac:dyDescent="0.2">
      <c r="A74" s="128" t="s">
        <v>419</v>
      </c>
      <c r="B74" s="318" t="s">
        <v>88</v>
      </c>
      <c r="C74" s="319"/>
      <c r="D74" s="323" t="s">
        <v>456</v>
      </c>
      <c r="E74" s="324"/>
      <c r="F74" s="324"/>
      <c r="G74" s="325"/>
      <c r="H74" s="224"/>
      <c r="I74" s="224"/>
    </row>
    <row r="75" spans="1:9" ht="23.25" customHeight="1" x14ac:dyDescent="0.2">
      <c r="A75" s="128" t="s">
        <v>420</v>
      </c>
      <c r="B75" s="318" t="s">
        <v>90</v>
      </c>
      <c r="C75" s="319"/>
      <c r="D75" s="334" t="s">
        <v>456</v>
      </c>
      <c r="E75" s="335"/>
      <c r="F75" s="335"/>
      <c r="G75" s="336"/>
      <c r="H75" s="224"/>
      <c r="I75" s="224"/>
    </row>
    <row r="76" spans="1:9" x14ac:dyDescent="0.2">
      <c r="H76" s="224"/>
      <c r="I76" s="224"/>
    </row>
    <row r="77" spans="1:9" x14ac:dyDescent="0.2">
      <c r="H77" s="224"/>
      <c r="I77" s="224"/>
    </row>
    <row r="78" spans="1:9" ht="68.25" customHeight="1" x14ac:dyDescent="0.2">
      <c r="A78" s="228">
        <v>7</v>
      </c>
      <c r="B78" s="310" t="s">
        <v>475</v>
      </c>
      <c r="C78" s="310"/>
      <c r="D78" s="310"/>
      <c r="E78" s="310"/>
      <c r="F78" s="310"/>
      <c r="G78" s="303"/>
      <c r="H78" s="229"/>
      <c r="I78" s="229"/>
    </row>
    <row r="79" spans="1:9" ht="69.75" x14ac:dyDescent="0.2">
      <c r="A79" s="313"/>
      <c r="B79" s="320" t="s">
        <v>68</v>
      </c>
      <c r="C79" s="320"/>
      <c r="D79" s="128" t="s">
        <v>18</v>
      </c>
      <c r="E79" s="128" t="s">
        <v>70</v>
      </c>
      <c r="F79" s="128" t="s">
        <v>20</v>
      </c>
      <c r="G79" s="128" t="s">
        <v>21</v>
      </c>
      <c r="H79" s="224"/>
      <c r="I79" s="224"/>
    </row>
    <row r="80" spans="1:9" x14ac:dyDescent="0.2">
      <c r="A80" s="313"/>
      <c r="B80" s="321">
        <v>1</v>
      </c>
      <c r="C80" s="321"/>
      <c r="D80" s="222">
        <v>2</v>
      </c>
      <c r="E80" s="222">
        <v>3</v>
      </c>
      <c r="F80" s="222">
        <v>4</v>
      </c>
      <c r="G80" s="222">
        <v>5</v>
      </c>
      <c r="H80" s="224"/>
      <c r="I80" s="224"/>
    </row>
    <row r="81" spans="1:9" ht="180" customHeight="1" x14ac:dyDescent="0.2">
      <c r="A81" s="128" t="s">
        <v>225</v>
      </c>
      <c r="B81" s="320" t="s">
        <v>92</v>
      </c>
      <c r="C81" s="320"/>
      <c r="D81" s="334" t="s">
        <v>502</v>
      </c>
      <c r="E81" s="335"/>
      <c r="F81" s="335"/>
      <c r="G81" s="336"/>
      <c r="H81" s="224"/>
      <c r="I81" s="74" t="s">
        <v>179</v>
      </c>
    </row>
    <row r="82" spans="1:9" ht="87" customHeight="1" x14ac:dyDescent="0.2">
      <c r="A82" s="128" t="s">
        <v>421</v>
      </c>
      <c r="B82" s="320" t="s">
        <v>93</v>
      </c>
      <c r="C82" s="346"/>
      <c r="D82" s="334" t="s">
        <v>503</v>
      </c>
      <c r="E82" s="335"/>
      <c r="F82" s="335"/>
      <c r="G82" s="336"/>
      <c r="H82" s="224"/>
      <c r="I82" s="74" t="s">
        <v>179</v>
      </c>
    </row>
    <row r="83" spans="1:9" ht="114.75" customHeight="1" x14ac:dyDescent="0.2">
      <c r="A83" s="128" t="s">
        <v>422</v>
      </c>
      <c r="B83" s="320" t="s">
        <v>94</v>
      </c>
      <c r="C83" s="346"/>
      <c r="D83" s="334" t="s">
        <v>504</v>
      </c>
      <c r="E83" s="335"/>
      <c r="F83" s="335"/>
      <c r="G83" s="336"/>
      <c r="H83" s="224"/>
      <c r="I83" s="74" t="s">
        <v>179</v>
      </c>
    </row>
    <row r="84" spans="1:9" ht="52.5" customHeight="1" x14ac:dyDescent="0.2">
      <c r="A84" s="128" t="s">
        <v>423</v>
      </c>
      <c r="B84" s="320" t="s">
        <v>95</v>
      </c>
      <c r="C84" s="346"/>
      <c r="D84" s="334" t="s">
        <v>505</v>
      </c>
      <c r="E84" s="335"/>
      <c r="F84" s="335"/>
      <c r="G84" s="336"/>
      <c r="H84" s="224"/>
      <c r="I84" s="74" t="s">
        <v>179</v>
      </c>
    </row>
    <row r="85" spans="1:9" ht="123" customHeight="1" x14ac:dyDescent="0.2">
      <c r="A85" s="128" t="s">
        <v>424</v>
      </c>
      <c r="B85" s="320" t="s">
        <v>96</v>
      </c>
      <c r="C85" s="346"/>
      <c r="D85" s="334" t="s">
        <v>506</v>
      </c>
      <c r="E85" s="335"/>
      <c r="F85" s="335"/>
      <c r="G85" s="336"/>
      <c r="H85" s="224"/>
      <c r="I85" s="74" t="s">
        <v>179</v>
      </c>
    </row>
    <row r="86" spans="1:9" ht="194.25" customHeight="1" x14ac:dyDescent="0.2">
      <c r="A86" s="128" t="s">
        <v>425</v>
      </c>
      <c r="B86" s="320" t="s">
        <v>97</v>
      </c>
      <c r="C86" s="346"/>
      <c r="D86" s="323" t="s">
        <v>507</v>
      </c>
      <c r="E86" s="432"/>
      <c r="F86" s="432"/>
      <c r="G86" s="433"/>
      <c r="H86" s="224"/>
      <c r="I86" s="74" t="s">
        <v>179</v>
      </c>
    </row>
    <row r="87" spans="1:9" ht="48" customHeight="1" x14ac:dyDescent="0.2">
      <c r="A87" s="128" t="s">
        <v>426</v>
      </c>
      <c r="B87" s="320" t="s">
        <v>98</v>
      </c>
      <c r="C87" s="346"/>
      <c r="D87" s="323" t="s">
        <v>508</v>
      </c>
      <c r="E87" s="432"/>
      <c r="F87" s="432"/>
      <c r="G87" s="433"/>
      <c r="H87" s="224"/>
      <c r="I87" s="74" t="s">
        <v>179</v>
      </c>
    </row>
    <row r="88" spans="1:9" ht="246" customHeight="1" x14ac:dyDescent="0.2">
      <c r="A88" s="128" t="s">
        <v>427</v>
      </c>
      <c r="B88" s="320" t="s">
        <v>99</v>
      </c>
      <c r="C88" s="346"/>
      <c r="D88" s="334" t="s">
        <v>509</v>
      </c>
      <c r="E88" s="335"/>
      <c r="F88" s="335"/>
      <c r="G88" s="336"/>
      <c r="H88" s="224"/>
      <c r="I88" s="74" t="s">
        <v>179</v>
      </c>
    </row>
    <row r="89" spans="1:9" ht="69.75" customHeight="1" x14ac:dyDescent="0.2">
      <c r="A89" s="128" t="s">
        <v>428</v>
      </c>
      <c r="B89" s="320" t="s">
        <v>100</v>
      </c>
      <c r="C89" s="346"/>
      <c r="D89" s="334" t="s">
        <v>461</v>
      </c>
      <c r="E89" s="335"/>
      <c r="F89" s="335"/>
      <c r="G89" s="336"/>
      <c r="H89" s="224"/>
      <c r="I89" s="224"/>
    </row>
    <row r="90" spans="1:9" ht="57.75" customHeight="1" x14ac:dyDescent="0.2">
      <c r="A90" s="128" t="s">
        <v>429</v>
      </c>
      <c r="B90" s="320" t="s">
        <v>101</v>
      </c>
      <c r="C90" s="346"/>
      <c r="D90" s="334" t="s">
        <v>510</v>
      </c>
      <c r="E90" s="335"/>
      <c r="F90" s="335"/>
      <c r="G90" s="336"/>
      <c r="H90" s="224"/>
      <c r="I90" s="224"/>
    </row>
    <row r="91" spans="1:9" x14ac:dyDescent="0.2">
      <c r="A91" s="228">
        <v>8</v>
      </c>
      <c r="B91" s="347" t="s">
        <v>102</v>
      </c>
      <c r="C91" s="347"/>
      <c r="D91" s="347"/>
      <c r="E91" s="347"/>
      <c r="F91" s="347"/>
      <c r="G91" s="348"/>
      <c r="H91" s="229"/>
      <c r="I91" s="229"/>
    </row>
    <row r="92" spans="1:9" ht="282" customHeight="1" x14ac:dyDescent="0.2">
      <c r="A92" s="128" t="s">
        <v>430</v>
      </c>
      <c r="B92" s="320" t="s">
        <v>103</v>
      </c>
      <c r="C92" s="346"/>
      <c r="D92" s="337" t="s">
        <v>511</v>
      </c>
      <c r="E92" s="338"/>
      <c r="F92" s="338"/>
      <c r="G92" s="339"/>
      <c r="H92" s="231"/>
      <c r="I92" s="224"/>
    </row>
    <row r="93" spans="1:9" ht="48.75" customHeight="1" x14ac:dyDescent="0.2">
      <c r="A93" s="128" t="s">
        <v>431</v>
      </c>
      <c r="B93" s="320" t="s">
        <v>104</v>
      </c>
      <c r="C93" s="346"/>
      <c r="D93" s="340" t="s">
        <v>512</v>
      </c>
      <c r="E93" s="341"/>
      <c r="F93" s="341"/>
      <c r="G93" s="342"/>
      <c r="H93" s="224"/>
      <c r="I93" s="224"/>
    </row>
    <row r="94" spans="1:9" ht="161.25" customHeight="1" x14ac:dyDescent="0.2">
      <c r="A94" s="128" t="s">
        <v>432</v>
      </c>
      <c r="B94" s="412" t="s">
        <v>105</v>
      </c>
      <c r="C94" s="413"/>
      <c r="D94" s="334" t="s">
        <v>513</v>
      </c>
      <c r="E94" s="335"/>
      <c r="F94" s="335"/>
      <c r="G94" s="336"/>
      <c r="H94" s="224"/>
      <c r="I94" s="74" t="s">
        <v>174</v>
      </c>
    </row>
    <row r="95" spans="1:9" ht="66.75" customHeight="1" x14ac:dyDescent="0.2">
      <c r="A95" s="128" t="s">
        <v>433</v>
      </c>
      <c r="B95" s="320" t="s">
        <v>106</v>
      </c>
      <c r="C95" s="346"/>
      <c r="D95" s="343" t="s">
        <v>467</v>
      </c>
      <c r="E95" s="344"/>
      <c r="F95" s="344"/>
      <c r="G95" s="345"/>
      <c r="H95" s="224"/>
      <c r="I95" s="224"/>
    </row>
    <row r="96" spans="1:9" ht="78.75" customHeight="1" x14ac:dyDescent="0.2">
      <c r="A96" s="128" t="s">
        <v>434</v>
      </c>
      <c r="B96" s="320" t="s">
        <v>476</v>
      </c>
      <c r="C96" s="346"/>
      <c r="D96" s="343" t="s">
        <v>462</v>
      </c>
      <c r="E96" s="344"/>
      <c r="F96" s="344"/>
      <c r="G96" s="345"/>
      <c r="H96" s="224"/>
      <c r="I96" s="224"/>
    </row>
    <row r="97" spans="1:9" ht="80.25" customHeight="1" x14ac:dyDescent="0.2">
      <c r="A97" s="128" t="s">
        <v>435</v>
      </c>
      <c r="B97" s="320" t="s">
        <v>477</v>
      </c>
      <c r="C97" s="346"/>
      <c r="D97" s="343" t="s">
        <v>514</v>
      </c>
      <c r="E97" s="344"/>
      <c r="F97" s="344"/>
      <c r="G97" s="345"/>
      <c r="H97" s="224"/>
      <c r="I97" s="231"/>
    </row>
    <row r="98" spans="1:9" ht="58.9" customHeight="1" x14ac:dyDescent="0.2">
      <c r="A98" s="128" t="s">
        <v>436</v>
      </c>
      <c r="B98" s="320" t="s">
        <v>109</v>
      </c>
      <c r="C98" s="346"/>
      <c r="D98" s="334" t="s">
        <v>463</v>
      </c>
      <c r="E98" s="335"/>
      <c r="F98" s="335"/>
      <c r="G98" s="336"/>
      <c r="H98" s="224"/>
      <c r="I98" s="224"/>
    </row>
    <row r="99" spans="1:9" ht="50.45" customHeight="1" x14ac:dyDescent="0.2">
      <c r="A99" s="128" t="s">
        <v>437</v>
      </c>
      <c r="B99" s="320" t="s">
        <v>110</v>
      </c>
      <c r="C99" s="346"/>
      <c r="D99" s="334" t="s">
        <v>468</v>
      </c>
      <c r="E99" s="335"/>
      <c r="F99" s="335"/>
      <c r="G99" s="336"/>
      <c r="H99" s="224"/>
      <c r="I99" s="224"/>
    </row>
    <row r="100" spans="1:9" x14ac:dyDescent="0.2">
      <c r="A100" s="128" t="s">
        <v>438</v>
      </c>
      <c r="B100" s="320" t="s">
        <v>111</v>
      </c>
      <c r="C100" s="346"/>
      <c r="D100" s="334" t="s">
        <v>461</v>
      </c>
      <c r="E100" s="335"/>
      <c r="F100" s="335"/>
      <c r="G100" s="336"/>
      <c r="H100" s="224"/>
      <c r="I100" s="224"/>
    </row>
    <row r="101" spans="1:9" ht="63.75" customHeight="1" x14ac:dyDescent="0.2">
      <c r="A101" s="128" t="s">
        <v>439</v>
      </c>
      <c r="B101" s="320" t="s">
        <v>112</v>
      </c>
      <c r="C101" s="320"/>
      <c r="D101" s="334" t="s">
        <v>461</v>
      </c>
      <c r="E101" s="335"/>
      <c r="F101" s="335"/>
      <c r="G101" s="336"/>
      <c r="H101" s="224"/>
      <c r="I101" s="224"/>
    </row>
    <row r="102" spans="1:9" ht="57" customHeight="1" x14ac:dyDescent="0.2">
      <c r="A102" s="128" t="s">
        <v>440</v>
      </c>
      <c r="B102" s="320" t="s">
        <v>113</v>
      </c>
      <c r="C102" s="320"/>
      <c r="D102" s="334" t="s">
        <v>515</v>
      </c>
      <c r="E102" s="335"/>
      <c r="F102" s="335"/>
      <c r="G102" s="336"/>
      <c r="H102" s="224"/>
      <c r="I102" s="224"/>
    </row>
    <row r="103" spans="1:9" ht="57" customHeight="1" x14ac:dyDescent="0.2">
      <c r="A103" s="242"/>
      <c r="B103" s="250"/>
      <c r="C103" s="250"/>
      <c r="D103" s="244"/>
      <c r="E103" s="245"/>
      <c r="F103" s="245"/>
      <c r="G103" s="245"/>
      <c r="H103" s="224"/>
      <c r="I103" s="224"/>
    </row>
    <row r="104" spans="1:9" x14ac:dyDescent="0.2">
      <c r="A104" s="218" t="s">
        <v>114</v>
      </c>
      <c r="B104" s="357" t="s">
        <v>115</v>
      </c>
      <c r="C104" s="357"/>
      <c r="D104" s="357"/>
      <c r="E104" s="357"/>
      <c r="F104" s="357"/>
      <c r="G104" s="357"/>
      <c r="H104" s="247"/>
      <c r="I104" s="247"/>
    </row>
    <row r="105" spans="1:9" x14ac:dyDescent="0.2">
      <c r="A105" s="220"/>
      <c r="B105" s="221"/>
      <c r="C105" s="221"/>
      <c r="D105" s="221"/>
      <c r="E105" s="221"/>
      <c r="F105" s="221"/>
      <c r="G105" s="221"/>
      <c r="H105" s="224"/>
      <c r="I105" s="224"/>
    </row>
    <row r="106" spans="1:9" x14ac:dyDescent="0.2">
      <c r="A106" s="375">
        <v>9</v>
      </c>
      <c r="B106" s="377" t="s">
        <v>68</v>
      </c>
      <c r="C106" s="313" t="s">
        <v>116</v>
      </c>
      <c r="D106" s="379" t="s">
        <v>117</v>
      </c>
      <c r="E106" s="379" t="s">
        <v>118</v>
      </c>
      <c r="F106" s="379"/>
      <c r="G106" s="380"/>
      <c r="H106" s="224"/>
      <c r="I106" s="224"/>
    </row>
    <row r="107" spans="1:9" ht="61.5" customHeight="1" x14ac:dyDescent="0.2">
      <c r="A107" s="376"/>
      <c r="B107" s="378"/>
      <c r="C107" s="313"/>
      <c r="D107" s="379"/>
      <c r="E107" s="294" t="s">
        <v>18</v>
      </c>
      <c r="F107" s="294" t="s">
        <v>19</v>
      </c>
      <c r="G107" s="295" t="s">
        <v>20</v>
      </c>
      <c r="H107" s="224"/>
      <c r="I107" s="224"/>
    </row>
    <row r="108" spans="1:9" x14ac:dyDescent="0.2">
      <c r="A108" s="251"/>
      <c r="B108" s="222">
        <v>1</v>
      </c>
      <c r="C108" s="222">
        <v>2</v>
      </c>
      <c r="D108" s="296">
        <v>3</v>
      </c>
      <c r="E108" s="296">
        <v>4</v>
      </c>
      <c r="F108" s="296">
        <v>5</v>
      </c>
      <c r="G108" s="297">
        <v>6</v>
      </c>
      <c r="H108" s="224"/>
      <c r="I108" s="224"/>
    </row>
    <row r="109" spans="1:9" x14ac:dyDescent="0.2">
      <c r="A109" s="76"/>
      <c r="B109" s="268" t="s">
        <v>20</v>
      </c>
      <c r="C109" s="381" t="s">
        <v>516</v>
      </c>
      <c r="D109" s="382"/>
      <c r="E109" s="382"/>
      <c r="F109" s="382"/>
      <c r="G109" s="383"/>
      <c r="H109" s="224"/>
      <c r="I109" s="224"/>
    </row>
    <row r="110" spans="1:9" x14ac:dyDescent="0.2">
      <c r="A110" s="76"/>
      <c r="B110" s="268" t="s">
        <v>18</v>
      </c>
      <c r="C110" s="384"/>
      <c r="D110" s="385"/>
      <c r="E110" s="385"/>
      <c r="F110" s="385"/>
      <c r="G110" s="386"/>
      <c r="H110" s="224"/>
      <c r="I110" s="224"/>
    </row>
    <row r="111" spans="1:9" x14ac:dyDescent="0.2">
      <c r="A111" s="76"/>
      <c r="B111" s="268" t="s">
        <v>119</v>
      </c>
      <c r="C111" s="384"/>
      <c r="D111" s="385"/>
      <c r="E111" s="385"/>
      <c r="F111" s="385"/>
      <c r="G111" s="386"/>
      <c r="H111" s="224"/>
      <c r="I111" s="224"/>
    </row>
    <row r="112" spans="1:9" x14ac:dyDescent="0.2">
      <c r="A112" s="76"/>
      <c r="B112" s="268" t="s">
        <v>21</v>
      </c>
      <c r="C112" s="384"/>
      <c r="D112" s="385"/>
      <c r="E112" s="385"/>
      <c r="F112" s="385"/>
      <c r="G112" s="386"/>
      <c r="H112" s="224"/>
      <c r="I112" s="224"/>
    </row>
    <row r="113" spans="1:9" x14ac:dyDescent="0.2">
      <c r="A113" s="76"/>
      <c r="B113" s="268" t="s">
        <v>120</v>
      </c>
      <c r="C113" s="384"/>
      <c r="D113" s="385"/>
      <c r="E113" s="385"/>
      <c r="F113" s="385"/>
      <c r="G113" s="386"/>
      <c r="H113" s="224"/>
      <c r="I113" s="224"/>
    </row>
    <row r="114" spans="1:9" x14ac:dyDescent="0.2">
      <c r="A114" s="76"/>
      <c r="B114" s="268" t="s">
        <v>121</v>
      </c>
      <c r="C114" s="384"/>
      <c r="D114" s="385"/>
      <c r="E114" s="385"/>
      <c r="F114" s="385"/>
      <c r="G114" s="386"/>
      <c r="H114" s="224"/>
      <c r="I114" s="224"/>
    </row>
    <row r="115" spans="1:9" x14ac:dyDescent="0.2">
      <c r="A115" s="76"/>
      <c r="B115" s="268" t="s">
        <v>122</v>
      </c>
      <c r="C115" s="384"/>
      <c r="D115" s="385"/>
      <c r="E115" s="385"/>
      <c r="F115" s="385"/>
      <c r="G115" s="386"/>
      <c r="H115" s="224"/>
      <c r="I115" s="224"/>
    </row>
    <row r="116" spans="1:9" x14ac:dyDescent="0.2">
      <c r="A116" s="77"/>
      <c r="B116" s="268" t="s">
        <v>123</v>
      </c>
      <c r="C116" s="387"/>
      <c r="D116" s="388"/>
      <c r="E116" s="388"/>
      <c r="F116" s="388"/>
      <c r="G116" s="389"/>
      <c r="H116" s="224"/>
      <c r="I116" s="224"/>
    </row>
    <row r="117" spans="1:9" x14ac:dyDescent="0.35">
      <c r="A117" s="73"/>
      <c r="B117" s="248"/>
      <c r="C117" s="252"/>
      <c r="D117" s="252"/>
      <c r="E117" s="252"/>
      <c r="F117" s="252"/>
      <c r="G117" s="252"/>
      <c r="H117" s="236"/>
      <c r="I117" s="236"/>
    </row>
    <row r="118" spans="1:9" ht="74.25" customHeight="1" x14ac:dyDescent="0.2">
      <c r="A118" s="246" t="s">
        <v>124</v>
      </c>
      <c r="B118" s="370" t="s">
        <v>478</v>
      </c>
      <c r="C118" s="370"/>
      <c r="D118" s="370"/>
      <c r="E118" s="370"/>
      <c r="F118" s="370"/>
      <c r="G118" s="370"/>
      <c r="H118" s="247"/>
      <c r="I118" s="247"/>
    </row>
    <row r="119" spans="1:9" x14ac:dyDescent="0.2">
      <c r="A119" s="220"/>
      <c r="B119" s="221"/>
      <c r="C119" s="221"/>
      <c r="D119" s="221"/>
      <c r="E119" s="221"/>
      <c r="F119" s="221"/>
      <c r="G119" s="221"/>
      <c r="H119" s="239"/>
      <c r="I119" s="239"/>
    </row>
    <row r="120" spans="1:9" ht="46.5" x14ac:dyDescent="0.2">
      <c r="A120" s="373"/>
      <c r="B120" s="320" t="s">
        <v>68</v>
      </c>
      <c r="C120" s="320"/>
      <c r="D120" s="128" t="s">
        <v>17</v>
      </c>
      <c r="E120" s="128" t="s">
        <v>18</v>
      </c>
      <c r="F120" s="128" t="s">
        <v>19</v>
      </c>
      <c r="G120" s="211" t="s">
        <v>20</v>
      </c>
      <c r="H120" s="224"/>
      <c r="I120" s="224"/>
    </row>
    <row r="121" spans="1:9" ht="23.25" customHeight="1" x14ac:dyDescent="0.2">
      <c r="A121" s="373"/>
      <c r="B121" s="374">
        <v>1</v>
      </c>
      <c r="C121" s="374"/>
      <c r="D121" s="253">
        <v>2</v>
      </c>
      <c r="E121" s="253">
        <v>3</v>
      </c>
      <c r="F121" s="253">
        <v>4</v>
      </c>
      <c r="G121" s="254">
        <v>5</v>
      </c>
      <c r="H121" s="224"/>
      <c r="I121" s="224"/>
    </row>
    <row r="122" spans="1:9" ht="186.75" customHeight="1" x14ac:dyDescent="0.2">
      <c r="A122" s="255">
        <v>10</v>
      </c>
      <c r="B122" s="395" t="s">
        <v>126</v>
      </c>
      <c r="C122" s="395"/>
      <c r="D122" s="349" t="s">
        <v>517</v>
      </c>
      <c r="E122" s="324"/>
      <c r="F122" s="324"/>
      <c r="G122" s="325"/>
      <c r="H122" s="231"/>
      <c r="I122" s="224"/>
    </row>
    <row r="123" spans="1:9" ht="87" customHeight="1" x14ac:dyDescent="0.2">
      <c r="A123" s="255">
        <v>11</v>
      </c>
      <c r="B123" s="395" t="s">
        <v>127</v>
      </c>
      <c r="C123" s="396"/>
      <c r="D123" s="366"/>
      <c r="E123" s="367"/>
      <c r="F123" s="367"/>
      <c r="G123" s="368"/>
      <c r="H123" s="231"/>
      <c r="I123" s="224"/>
    </row>
    <row r="124" spans="1:9" ht="72" customHeight="1" x14ac:dyDescent="0.2">
      <c r="A124" s="255">
        <v>12</v>
      </c>
      <c r="B124" s="397" t="s">
        <v>128</v>
      </c>
      <c r="C124" s="398"/>
      <c r="D124" s="399" t="s">
        <v>518</v>
      </c>
      <c r="E124" s="344"/>
      <c r="F124" s="344"/>
      <c r="G124" s="345"/>
      <c r="H124" s="224"/>
      <c r="I124" s="224" t="s">
        <v>182</v>
      </c>
    </row>
    <row r="125" spans="1:9" ht="72" customHeight="1" x14ac:dyDescent="0.2">
      <c r="A125" s="255">
        <v>13</v>
      </c>
      <c r="B125" s="395" t="s">
        <v>129</v>
      </c>
      <c r="C125" s="396"/>
      <c r="D125" s="399" t="s">
        <v>519</v>
      </c>
      <c r="E125" s="344"/>
      <c r="F125" s="344"/>
      <c r="G125" s="345"/>
      <c r="H125" s="224"/>
      <c r="I125" s="224" t="s">
        <v>183</v>
      </c>
    </row>
    <row r="126" spans="1:9" ht="72" customHeight="1" x14ac:dyDescent="0.2">
      <c r="A126" s="256"/>
      <c r="B126" s="249"/>
      <c r="C126" s="207"/>
      <c r="D126" s="257"/>
      <c r="E126" s="257"/>
      <c r="F126" s="257"/>
      <c r="G126" s="257"/>
      <c r="H126" s="236"/>
      <c r="I126" s="236"/>
    </row>
    <row r="127" spans="1:9" x14ac:dyDescent="0.2">
      <c r="A127" s="228">
        <v>14</v>
      </c>
      <c r="B127" s="310" t="s">
        <v>130</v>
      </c>
      <c r="C127" s="310"/>
      <c r="D127" s="310"/>
      <c r="E127" s="310"/>
      <c r="F127" s="310"/>
      <c r="G127" s="310"/>
      <c r="H127" s="229"/>
      <c r="I127" s="229"/>
    </row>
    <row r="128" spans="1:9" x14ac:dyDescent="0.2">
      <c r="A128" s="251"/>
      <c r="B128" s="443" t="s">
        <v>68</v>
      </c>
      <c r="C128" s="444"/>
      <c r="D128" s="444"/>
      <c r="E128" s="445" t="s">
        <v>131</v>
      </c>
      <c r="F128" s="445"/>
      <c r="G128" s="258" t="s">
        <v>132</v>
      </c>
      <c r="H128" s="239"/>
      <c r="I128" s="239"/>
    </row>
    <row r="129" spans="1:9" x14ac:dyDescent="0.2">
      <c r="A129" s="251"/>
      <c r="B129" s="446">
        <v>1</v>
      </c>
      <c r="C129" s="446"/>
      <c r="D129" s="447"/>
      <c r="E129" s="374">
        <v>2</v>
      </c>
      <c r="F129" s="374"/>
      <c r="G129" s="254">
        <v>3</v>
      </c>
      <c r="H129" s="224"/>
      <c r="I129" s="224"/>
    </row>
    <row r="130" spans="1:9" ht="23.25" customHeight="1" x14ac:dyDescent="0.2">
      <c r="A130" s="251"/>
      <c r="B130" s="398" t="s">
        <v>20</v>
      </c>
      <c r="C130" s="395"/>
      <c r="D130" s="395"/>
      <c r="E130" s="434" t="s">
        <v>464</v>
      </c>
      <c r="F130" s="435"/>
      <c r="G130" s="436"/>
      <c r="H130" s="224"/>
      <c r="I130" s="224"/>
    </row>
    <row r="131" spans="1:9" x14ac:dyDescent="0.2">
      <c r="A131" s="76"/>
      <c r="B131" s="398" t="s">
        <v>18</v>
      </c>
      <c r="C131" s="396"/>
      <c r="D131" s="396"/>
      <c r="E131" s="437"/>
      <c r="F131" s="438"/>
      <c r="G131" s="439"/>
      <c r="H131" s="224"/>
      <c r="I131" s="224"/>
    </row>
    <row r="132" spans="1:9" x14ac:dyDescent="0.2">
      <c r="A132" s="76"/>
      <c r="B132" s="398" t="s">
        <v>119</v>
      </c>
      <c r="C132" s="396"/>
      <c r="D132" s="396"/>
      <c r="E132" s="437"/>
      <c r="F132" s="438"/>
      <c r="G132" s="439"/>
      <c r="H132" s="224"/>
      <c r="I132" s="224"/>
    </row>
    <row r="133" spans="1:9" x14ac:dyDescent="0.2">
      <c r="A133" s="76"/>
      <c r="B133" s="398" t="s">
        <v>21</v>
      </c>
      <c r="C133" s="396"/>
      <c r="D133" s="396"/>
      <c r="E133" s="437"/>
      <c r="F133" s="438"/>
      <c r="G133" s="439"/>
      <c r="H133" s="224"/>
      <c r="I133" s="224"/>
    </row>
    <row r="134" spans="1:9" x14ac:dyDescent="0.2">
      <c r="A134" s="77"/>
      <c r="B134" s="398" t="s">
        <v>120</v>
      </c>
      <c r="C134" s="396"/>
      <c r="D134" s="396"/>
      <c r="E134" s="440"/>
      <c r="F134" s="441"/>
      <c r="G134" s="442"/>
      <c r="H134" s="224"/>
      <c r="I134" s="224"/>
    </row>
    <row r="135" spans="1:9" x14ac:dyDescent="0.2">
      <c r="A135" s="73"/>
      <c r="B135" s="249"/>
      <c r="C135" s="207"/>
      <c r="D135" s="207"/>
      <c r="E135" s="259"/>
      <c r="F135" s="259"/>
      <c r="G135" s="259"/>
      <c r="H135" s="224"/>
      <c r="I135" s="224"/>
    </row>
    <row r="136" spans="1:9" x14ac:dyDescent="0.2">
      <c r="A136" s="260" t="s">
        <v>133</v>
      </c>
      <c r="B136" s="400" t="s">
        <v>134</v>
      </c>
      <c r="C136" s="400"/>
      <c r="D136" s="400"/>
      <c r="E136" s="400"/>
      <c r="F136" s="400"/>
      <c r="G136" s="400"/>
      <c r="H136" s="247"/>
      <c r="I136" s="247"/>
    </row>
    <row r="137" spans="1:9" x14ac:dyDescent="0.2">
      <c r="A137" s="261">
        <v>15</v>
      </c>
      <c r="B137" s="357" t="s">
        <v>135</v>
      </c>
      <c r="C137" s="357"/>
      <c r="D137" s="357"/>
      <c r="E137" s="357"/>
      <c r="F137" s="357"/>
      <c r="G137" s="357"/>
      <c r="H137" s="247"/>
      <c r="I137" s="247"/>
    </row>
    <row r="138" spans="1:9" ht="47.25" customHeight="1" x14ac:dyDescent="0.2">
      <c r="A138" s="308"/>
      <c r="B138" s="225" t="s">
        <v>136</v>
      </c>
      <c r="C138" s="128" t="s">
        <v>18</v>
      </c>
      <c r="D138" s="128" t="s">
        <v>19</v>
      </c>
      <c r="E138" s="128" t="s">
        <v>20</v>
      </c>
      <c r="F138" s="128" t="s">
        <v>21</v>
      </c>
      <c r="G138" s="128" t="s">
        <v>120</v>
      </c>
      <c r="H138" s="224"/>
      <c r="I138" s="224"/>
    </row>
    <row r="139" spans="1:9" x14ac:dyDescent="0.2">
      <c r="A139" s="309"/>
      <c r="B139" s="222">
        <v>1</v>
      </c>
      <c r="C139" s="222">
        <v>2</v>
      </c>
      <c r="D139" s="222">
        <v>3</v>
      </c>
      <c r="E139" s="222">
        <v>4</v>
      </c>
      <c r="F139" s="222">
        <v>5</v>
      </c>
      <c r="G139" s="128">
        <v>6</v>
      </c>
      <c r="H139" s="224"/>
      <c r="I139" s="224"/>
    </row>
    <row r="140" spans="1:9" ht="70.5" customHeight="1" x14ac:dyDescent="0.2">
      <c r="A140" s="128" t="s">
        <v>441</v>
      </c>
      <c r="B140" s="223" t="s">
        <v>138</v>
      </c>
      <c r="C140" s="300" t="s">
        <v>537</v>
      </c>
      <c r="D140" s="301"/>
      <c r="E140" s="301"/>
      <c r="F140" s="302"/>
      <c r="G140" s="390"/>
      <c r="H140" s="224"/>
      <c r="I140" s="224"/>
    </row>
    <row r="141" spans="1:9" ht="60.75" customHeight="1" x14ac:dyDescent="0.2">
      <c r="A141" s="128" t="s">
        <v>442</v>
      </c>
      <c r="B141" s="223" t="s">
        <v>139</v>
      </c>
      <c r="C141" s="300" t="s">
        <v>520</v>
      </c>
      <c r="D141" s="301"/>
      <c r="E141" s="301"/>
      <c r="F141" s="302"/>
      <c r="G141" s="390"/>
      <c r="H141" s="224"/>
      <c r="I141" s="224"/>
    </row>
    <row r="142" spans="1:9" ht="48" customHeight="1" x14ac:dyDescent="0.2">
      <c r="A142" s="128" t="s">
        <v>443</v>
      </c>
      <c r="B142" s="223" t="s">
        <v>140</v>
      </c>
      <c r="C142" s="300" t="s">
        <v>521</v>
      </c>
      <c r="D142" s="301"/>
      <c r="E142" s="301"/>
      <c r="F142" s="302"/>
      <c r="G142" s="390"/>
      <c r="H142" s="224"/>
      <c r="I142" s="224"/>
    </row>
    <row r="143" spans="1:9" ht="38.25" customHeight="1" x14ac:dyDescent="0.2">
      <c r="A143" s="128" t="s">
        <v>444</v>
      </c>
      <c r="B143" s="223" t="s">
        <v>141</v>
      </c>
      <c r="C143" s="300" t="s">
        <v>522</v>
      </c>
      <c r="D143" s="301"/>
      <c r="E143" s="301"/>
      <c r="F143" s="302"/>
      <c r="G143" s="390"/>
      <c r="H143" s="224"/>
      <c r="I143" s="224"/>
    </row>
    <row r="144" spans="1:9" ht="39" customHeight="1" x14ac:dyDescent="0.2">
      <c r="A144" s="128" t="s">
        <v>445</v>
      </c>
      <c r="B144" s="223" t="s">
        <v>142</v>
      </c>
      <c r="C144" s="300" t="s">
        <v>469</v>
      </c>
      <c r="D144" s="301"/>
      <c r="E144" s="301"/>
      <c r="F144" s="302"/>
      <c r="G144" s="262"/>
      <c r="H144" s="224"/>
      <c r="I144" s="224"/>
    </row>
    <row r="145" spans="1:9" ht="79.5" customHeight="1" x14ac:dyDescent="0.2">
      <c r="A145" s="128" t="s">
        <v>446</v>
      </c>
      <c r="B145" s="223" t="s">
        <v>143</v>
      </c>
      <c r="C145" s="300" t="s">
        <v>524</v>
      </c>
      <c r="D145" s="301"/>
      <c r="E145" s="301"/>
      <c r="F145" s="302"/>
      <c r="G145" s="262"/>
      <c r="H145" s="224"/>
      <c r="I145" s="224"/>
    </row>
    <row r="146" spans="1:9" ht="46.5" x14ac:dyDescent="0.2">
      <c r="A146" s="128" t="s">
        <v>447</v>
      </c>
      <c r="B146" s="223" t="s">
        <v>144</v>
      </c>
      <c r="C146" s="300" t="s">
        <v>523</v>
      </c>
      <c r="D146" s="301"/>
      <c r="E146" s="301"/>
      <c r="F146" s="302"/>
      <c r="G146" s="262"/>
      <c r="H146" s="224"/>
      <c r="I146" s="224"/>
    </row>
    <row r="147" spans="1:9" x14ac:dyDescent="0.2">
      <c r="A147" s="242"/>
      <c r="B147" s="263"/>
      <c r="C147" s="264"/>
      <c r="D147" s="264"/>
      <c r="E147" s="264"/>
      <c r="F147" s="264"/>
      <c r="G147" s="264"/>
      <c r="H147" s="224"/>
      <c r="I147" s="224"/>
    </row>
    <row r="148" spans="1:9" ht="63" customHeight="1" x14ac:dyDescent="0.2">
      <c r="A148" s="265">
        <v>16</v>
      </c>
      <c r="B148" s="391" t="s">
        <v>145</v>
      </c>
      <c r="C148" s="391"/>
      <c r="D148" s="391"/>
      <c r="E148" s="391"/>
      <c r="F148" s="391"/>
      <c r="G148" s="391"/>
      <c r="H148" s="247"/>
      <c r="I148" s="247"/>
    </row>
    <row r="149" spans="1:9" x14ac:dyDescent="0.2">
      <c r="A149" s="266"/>
      <c r="B149" s="267"/>
      <c r="C149" s="267"/>
      <c r="D149" s="267"/>
      <c r="E149" s="267"/>
      <c r="F149" s="267"/>
      <c r="G149" s="267"/>
      <c r="H149" s="224"/>
      <c r="I149" s="224"/>
    </row>
    <row r="150" spans="1:9" ht="46.15" customHeight="1" x14ac:dyDescent="0.2">
      <c r="A150" s="373"/>
      <c r="B150" s="268" t="s">
        <v>136</v>
      </c>
      <c r="C150" s="268" t="s">
        <v>17</v>
      </c>
      <c r="D150" s="268" t="s">
        <v>18</v>
      </c>
      <c r="E150" s="269" t="s">
        <v>19</v>
      </c>
      <c r="F150" s="268" t="s">
        <v>20</v>
      </c>
      <c r="G150" s="269" t="s">
        <v>21</v>
      </c>
      <c r="H150" s="224"/>
      <c r="I150" s="224"/>
    </row>
    <row r="151" spans="1:9" x14ac:dyDescent="0.2">
      <c r="A151" s="373"/>
      <c r="B151" s="270">
        <v>1</v>
      </c>
      <c r="C151" s="253">
        <v>2</v>
      </c>
      <c r="D151" s="253">
        <v>3</v>
      </c>
      <c r="E151" s="254">
        <v>4</v>
      </c>
      <c r="F151" s="253">
        <v>5</v>
      </c>
      <c r="G151" s="254">
        <v>6</v>
      </c>
      <c r="H151" s="224"/>
      <c r="I151" s="224"/>
    </row>
    <row r="152" spans="1:9" ht="65.25" customHeight="1" x14ac:dyDescent="0.2">
      <c r="A152" s="128" t="s">
        <v>448</v>
      </c>
      <c r="B152" s="223" t="s">
        <v>146</v>
      </c>
      <c r="C152" s="300" t="s">
        <v>525</v>
      </c>
      <c r="D152" s="301"/>
      <c r="E152" s="301"/>
      <c r="F152" s="301"/>
      <c r="G152" s="302"/>
      <c r="H152" s="224"/>
      <c r="I152" s="224" t="s">
        <v>180</v>
      </c>
    </row>
    <row r="153" spans="1:9" ht="70.5" customHeight="1" x14ac:dyDescent="0.2">
      <c r="A153" s="128" t="s">
        <v>449</v>
      </c>
      <c r="B153" s="223" t="s">
        <v>526</v>
      </c>
      <c r="C153" s="392" t="s">
        <v>527</v>
      </c>
      <c r="D153" s="393"/>
      <c r="E153" s="393"/>
      <c r="F153" s="393"/>
      <c r="G153" s="394"/>
      <c r="H153" s="224"/>
      <c r="I153" s="224"/>
    </row>
    <row r="154" spans="1:9" ht="81.75" customHeight="1" x14ac:dyDescent="0.2">
      <c r="A154" s="128" t="s">
        <v>450</v>
      </c>
      <c r="B154" s="223" t="s">
        <v>148</v>
      </c>
      <c r="C154" s="300" t="s">
        <v>529</v>
      </c>
      <c r="D154" s="301"/>
      <c r="E154" s="301"/>
      <c r="F154" s="301"/>
      <c r="G154" s="302"/>
      <c r="H154" s="224"/>
      <c r="I154" s="224"/>
    </row>
    <row r="155" spans="1:9" x14ac:dyDescent="0.35">
      <c r="A155" s="271"/>
      <c r="B155" s="272"/>
      <c r="C155" s="78"/>
      <c r="D155" s="78"/>
      <c r="E155" s="243"/>
      <c r="F155" s="243"/>
      <c r="G155" s="243"/>
      <c r="H155" s="224"/>
      <c r="I155" s="224"/>
    </row>
    <row r="156" spans="1:9" x14ac:dyDescent="0.2">
      <c r="A156" s="261">
        <v>17</v>
      </c>
      <c r="B156" s="357" t="s">
        <v>149</v>
      </c>
      <c r="C156" s="357"/>
      <c r="D156" s="357"/>
      <c r="E156" s="357"/>
      <c r="F156" s="357"/>
      <c r="G156" s="357"/>
      <c r="H156" s="247"/>
      <c r="I156" s="247"/>
    </row>
    <row r="157" spans="1:9" ht="46.5" customHeight="1" x14ac:dyDescent="0.2">
      <c r="A157" s="128" t="s">
        <v>150</v>
      </c>
      <c r="B157" s="128" t="s">
        <v>151</v>
      </c>
      <c r="C157" s="128" t="s">
        <v>152</v>
      </c>
      <c r="D157" s="128" t="s">
        <v>17</v>
      </c>
      <c r="E157" s="128" t="s">
        <v>153</v>
      </c>
      <c r="F157" s="128" t="s">
        <v>18</v>
      </c>
      <c r="G157" s="211" t="s">
        <v>19</v>
      </c>
      <c r="H157" s="74" t="s">
        <v>181</v>
      </c>
      <c r="I157" s="224"/>
    </row>
    <row r="158" spans="1:9" x14ac:dyDescent="0.2">
      <c r="A158" s="222">
        <v>1</v>
      </c>
      <c r="B158" s="222">
        <v>2</v>
      </c>
      <c r="C158" s="222">
        <v>3</v>
      </c>
      <c r="D158" s="222">
        <v>4</v>
      </c>
      <c r="E158" s="222">
        <v>5</v>
      </c>
      <c r="F158" s="222">
        <v>6</v>
      </c>
      <c r="G158" s="273">
        <v>7</v>
      </c>
      <c r="H158" s="224"/>
      <c r="I158" s="224"/>
    </row>
    <row r="159" spans="1:9" x14ac:dyDescent="0.35">
      <c r="A159" s="79"/>
      <c r="B159" s="79"/>
      <c r="C159" s="79"/>
      <c r="D159" s="80"/>
      <c r="E159" s="274"/>
      <c r="F159" s="80"/>
      <c r="G159" s="81"/>
      <c r="H159" s="224"/>
      <c r="I159" s="224"/>
    </row>
    <row r="160" spans="1:9" x14ac:dyDescent="0.35">
      <c r="A160" s="79"/>
      <c r="B160" s="328" t="s">
        <v>531</v>
      </c>
      <c r="C160" s="329"/>
      <c r="D160" s="329"/>
      <c r="E160" s="329"/>
      <c r="F160" s="329"/>
      <c r="G160" s="330"/>
      <c r="H160" s="224"/>
      <c r="I160" s="224"/>
    </row>
    <row r="161" spans="1:9" x14ac:dyDescent="0.35">
      <c r="A161" s="79"/>
      <c r="B161" s="331"/>
      <c r="C161" s="332"/>
      <c r="D161" s="332"/>
      <c r="E161" s="332"/>
      <c r="F161" s="332"/>
      <c r="G161" s="333"/>
      <c r="H161" s="224"/>
      <c r="I161" s="224"/>
    </row>
    <row r="162" spans="1:9" x14ac:dyDescent="0.35">
      <c r="A162" s="79"/>
      <c r="B162" s="79"/>
      <c r="C162" s="79"/>
      <c r="D162" s="80"/>
      <c r="E162" s="274"/>
      <c r="F162" s="80"/>
      <c r="G162" s="81"/>
      <c r="H162" s="224"/>
      <c r="I162" s="224"/>
    </row>
    <row r="163" spans="1:9" x14ac:dyDescent="0.35">
      <c r="A163" s="272"/>
      <c r="B163" s="252"/>
      <c r="C163" s="252"/>
      <c r="D163" s="252"/>
      <c r="E163" s="252"/>
      <c r="F163" s="252"/>
      <c r="G163" s="252"/>
      <c r="H163" s="224"/>
      <c r="I163" s="224"/>
    </row>
    <row r="164" spans="1:9" x14ac:dyDescent="0.2">
      <c r="A164" s="275">
        <v>18</v>
      </c>
      <c r="B164" s="357" t="s">
        <v>154</v>
      </c>
      <c r="C164" s="357"/>
      <c r="D164" s="357"/>
      <c r="E164" s="357"/>
      <c r="F164" s="357"/>
      <c r="G164" s="357"/>
      <c r="H164" s="247"/>
      <c r="I164" s="247"/>
    </row>
    <row r="165" spans="1:9" ht="42" customHeight="1" x14ac:dyDescent="0.2">
      <c r="A165" s="128" t="s">
        <v>150</v>
      </c>
      <c r="B165" s="128" t="s">
        <v>151</v>
      </c>
      <c r="C165" s="128" t="s">
        <v>152</v>
      </c>
      <c r="D165" s="128" t="s">
        <v>17</v>
      </c>
      <c r="E165" s="128" t="s">
        <v>153</v>
      </c>
      <c r="F165" s="128" t="s">
        <v>18</v>
      </c>
      <c r="G165" s="211" t="s">
        <v>19</v>
      </c>
      <c r="H165" s="224"/>
      <c r="I165" s="224"/>
    </row>
    <row r="166" spans="1:9" x14ac:dyDescent="0.35">
      <c r="A166" s="276">
        <v>1</v>
      </c>
      <c r="B166" s="276">
        <v>2</v>
      </c>
      <c r="C166" s="276">
        <v>3</v>
      </c>
      <c r="D166" s="276">
        <v>4</v>
      </c>
      <c r="E166" s="276">
        <v>5</v>
      </c>
      <c r="F166" s="276">
        <v>6</v>
      </c>
      <c r="G166" s="277">
        <v>7</v>
      </c>
      <c r="H166" s="224"/>
      <c r="I166" s="224"/>
    </row>
    <row r="167" spans="1:9" x14ac:dyDescent="0.35">
      <c r="A167" s="278"/>
      <c r="B167" s="278"/>
      <c r="C167" s="278"/>
      <c r="D167" s="279"/>
      <c r="E167" s="280"/>
      <c r="F167" s="279"/>
      <c r="G167" s="281"/>
      <c r="H167" s="224"/>
      <c r="I167" s="224"/>
    </row>
    <row r="168" spans="1:9" x14ac:dyDescent="0.35">
      <c r="A168" s="278"/>
      <c r="B168" s="328" t="s">
        <v>530</v>
      </c>
      <c r="C168" s="329"/>
      <c r="D168" s="329"/>
      <c r="E168" s="329"/>
      <c r="F168" s="329"/>
      <c r="G168" s="330"/>
      <c r="H168" s="224"/>
      <c r="I168" s="224"/>
    </row>
    <row r="169" spans="1:9" x14ac:dyDescent="0.35">
      <c r="A169" s="278"/>
      <c r="B169" s="331"/>
      <c r="C169" s="332"/>
      <c r="D169" s="332"/>
      <c r="E169" s="332"/>
      <c r="F169" s="332"/>
      <c r="G169" s="333"/>
      <c r="H169" s="224"/>
      <c r="I169" s="224"/>
    </row>
    <row r="170" spans="1:9" x14ac:dyDescent="0.35">
      <c r="A170" s="278"/>
      <c r="B170" s="278"/>
      <c r="C170" s="278"/>
      <c r="D170" s="279"/>
      <c r="E170" s="280"/>
      <c r="F170" s="279"/>
      <c r="G170" s="281"/>
      <c r="H170" s="224"/>
      <c r="I170" s="224"/>
    </row>
    <row r="171" spans="1:9" x14ac:dyDescent="0.35">
      <c r="A171" s="272"/>
      <c r="B171" s="252"/>
      <c r="C171" s="252"/>
      <c r="D171" s="252"/>
      <c r="E171" s="252"/>
      <c r="F171" s="252"/>
      <c r="G171" s="252"/>
      <c r="H171" s="224"/>
      <c r="I171" s="224"/>
    </row>
    <row r="172" spans="1:9" x14ac:dyDescent="0.2">
      <c r="A172" s="282">
        <v>19</v>
      </c>
      <c r="B172" s="357" t="s">
        <v>155</v>
      </c>
      <c r="C172" s="357"/>
      <c r="D172" s="357"/>
      <c r="E172" s="357"/>
      <c r="F172" s="357"/>
      <c r="G172" s="357"/>
      <c r="H172" s="247"/>
      <c r="I172" s="247"/>
    </row>
    <row r="173" spans="1:9" x14ac:dyDescent="0.2">
      <c r="A173" s="313"/>
      <c r="B173" s="313" t="s">
        <v>68</v>
      </c>
      <c r="C173" s="313"/>
      <c r="D173" s="313"/>
      <c r="E173" s="313"/>
      <c r="F173" s="313" t="s">
        <v>131</v>
      </c>
      <c r="G173" s="314"/>
      <c r="H173" s="224"/>
      <c r="I173" s="224"/>
    </row>
    <row r="174" spans="1:9" x14ac:dyDescent="0.2">
      <c r="A174" s="313"/>
      <c r="B174" s="321">
        <v>1</v>
      </c>
      <c r="C174" s="314"/>
      <c r="D174" s="314"/>
      <c r="E174" s="314"/>
      <c r="F174" s="321">
        <v>2</v>
      </c>
      <c r="G174" s="314"/>
      <c r="H174" s="224"/>
      <c r="I174" s="224"/>
    </row>
    <row r="175" spans="1:9" x14ac:dyDescent="0.35">
      <c r="A175" s="283" t="s">
        <v>451</v>
      </c>
      <c r="B175" s="395" t="s">
        <v>18</v>
      </c>
      <c r="C175" s="396"/>
      <c r="D175" s="396"/>
      <c r="E175" s="396"/>
      <c r="F175" s="401"/>
      <c r="G175" s="402"/>
      <c r="H175" s="224"/>
      <c r="I175" s="224"/>
    </row>
    <row r="176" spans="1:9" x14ac:dyDescent="0.35">
      <c r="A176" s="283" t="s">
        <v>452</v>
      </c>
      <c r="B176" s="395" t="s">
        <v>156</v>
      </c>
      <c r="C176" s="396"/>
      <c r="D176" s="396"/>
      <c r="E176" s="396"/>
      <c r="F176" s="401"/>
      <c r="G176" s="402"/>
      <c r="H176" s="224"/>
      <c r="I176" s="224"/>
    </row>
  </sheetData>
  <mergeCells count="182">
    <mergeCell ref="C34:G35"/>
    <mergeCell ref="C37:G38"/>
    <mergeCell ref="C43:G44"/>
    <mergeCell ref="C41:G42"/>
    <mergeCell ref="D86:G86"/>
    <mergeCell ref="D87:G87"/>
    <mergeCell ref="B133:D133"/>
    <mergeCell ref="B130:D130"/>
    <mergeCell ref="B131:D131"/>
    <mergeCell ref="E130:G134"/>
    <mergeCell ref="B128:D128"/>
    <mergeCell ref="E128:F128"/>
    <mergeCell ref="B129:D129"/>
    <mergeCell ref="E129:F129"/>
    <mergeCell ref="D101:G101"/>
    <mergeCell ref="B87:C87"/>
    <mergeCell ref="B88:C88"/>
    <mergeCell ref="B89:C89"/>
    <mergeCell ref="B90:C90"/>
    <mergeCell ref="B64:B65"/>
    <mergeCell ref="D58:G60"/>
    <mergeCell ref="D61:G63"/>
    <mergeCell ref="D64:G65"/>
    <mergeCell ref="B95:C95"/>
    <mergeCell ref="C21:G21"/>
    <mergeCell ref="C22:G22"/>
    <mergeCell ref="C23:G23"/>
    <mergeCell ref="C24:G24"/>
    <mergeCell ref="C25:G25"/>
    <mergeCell ref="C28:G28"/>
    <mergeCell ref="C29:G29"/>
    <mergeCell ref="C26:G27"/>
    <mergeCell ref="B175:E175"/>
    <mergeCell ref="F175:G175"/>
    <mergeCell ref="B156:G156"/>
    <mergeCell ref="B81:C81"/>
    <mergeCell ref="B82:C82"/>
    <mergeCell ref="B83:C83"/>
    <mergeCell ref="B84:C84"/>
    <mergeCell ref="B85:C85"/>
    <mergeCell ref="D90:G90"/>
    <mergeCell ref="D83:G83"/>
    <mergeCell ref="D84:G84"/>
    <mergeCell ref="D85:G85"/>
    <mergeCell ref="D88:G88"/>
    <mergeCell ref="B93:C93"/>
    <mergeCell ref="B94:C94"/>
    <mergeCell ref="B86:C86"/>
    <mergeCell ref="C143:F143"/>
    <mergeCell ref="B176:E176"/>
    <mergeCell ref="F176:G176"/>
    <mergeCell ref="B164:G164"/>
    <mergeCell ref="B172:G172"/>
    <mergeCell ref="A173:A174"/>
    <mergeCell ref="B173:E173"/>
    <mergeCell ref="F173:G173"/>
    <mergeCell ref="B174:E174"/>
    <mergeCell ref="F174:G174"/>
    <mergeCell ref="D75:G75"/>
    <mergeCell ref="A138:A139"/>
    <mergeCell ref="G140:G143"/>
    <mergeCell ref="B148:G148"/>
    <mergeCell ref="A150:A151"/>
    <mergeCell ref="C152:G152"/>
    <mergeCell ref="C153:G153"/>
    <mergeCell ref="C154:G154"/>
    <mergeCell ref="B122:C122"/>
    <mergeCell ref="B123:C123"/>
    <mergeCell ref="B124:C124"/>
    <mergeCell ref="B125:C125"/>
    <mergeCell ref="D122:G123"/>
    <mergeCell ref="D124:G124"/>
    <mergeCell ref="D125:G125"/>
    <mergeCell ref="B127:G127"/>
    <mergeCell ref="C140:F140"/>
    <mergeCell ref="C142:F142"/>
    <mergeCell ref="C144:F144"/>
    <mergeCell ref="C141:F141"/>
    <mergeCell ref="B134:D134"/>
    <mergeCell ref="B136:G136"/>
    <mergeCell ref="B137:G137"/>
    <mergeCell ref="B132:D132"/>
    <mergeCell ref="A120:A121"/>
    <mergeCell ref="B120:C120"/>
    <mergeCell ref="B121:C121"/>
    <mergeCell ref="B102:C102"/>
    <mergeCell ref="B104:G104"/>
    <mergeCell ref="A106:A107"/>
    <mergeCell ref="B106:B107"/>
    <mergeCell ref="C106:C107"/>
    <mergeCell ref="D106:D107"/>
    <mergeCell ref="E106:G106"/>
    <mergeCell ref="D102:G102"/>
    <mergeCell ref="C109:G116"/>
    <mergeCell ref="B118:G118"/>
    <mergeCell ref="C47:G47"/>
    <mergeCell ref="D55:G57"/>
    <mergeCell ref="B66:C66"/>
    <mergeCell ref="B68:C68"/>
    <mergeCell ref="D54:G54"/>
    <mergeCell ref="B49:G49"/>
    <mergeCell ref="B69:C69"/>
    <mergeCell ref="B70:C70"/>
    <mergeCell ref="D67:G67"/>
    <mergeCell ref="D66:G66"/>
    <mergeCell ref="D68:G68"/>
    <mergeCell ref="D69:G69"/>
    <mergeCell ref="D70:G70"/>
    <mergeCell ref="B67:C67"/>
    <mergeCell ref="B61:B63"/>
    <mergeCell ref="C39:G39"/>
    <mergeCell ref="C40:G40"/>
    <mergeCell ref="C45:G45"/>
    <mergeCell ref="C46:G46"/>
    <mergeCell ref="C8:G8"/>
    <mergeCell ref="C9:G9"/>
    <mergeCell ref="A10:G10"/>
    <mergeCell ref="A1:G1"/>
    <mergeCell ref="A2:G2"/>
    <mergeCell ref="A3:G3"/>
    <mergeCell ref="B4:G4"/>
    <mergeCell ref="C6:G6"/>
    <mergeCell ref="C7:G7"/>
    <mergeCell ref="C20:G20"/>
    <mergeCell ref="B11:G11"/>
    <mergeCell ref="A12:G12"/>
    <mergeCell ref="A13:A14"/>
    <mergeCell ref="B15:G15"/>
    <mergeCell ref="C16:G16"/>
    <mergeCell ref="C17:G17"/>
    <mergeCell ref="C18:G18"/>
    <mergeCell ref="C19:G19"/>
    <mergeCell ref="A30:G30"/>
    <mergeCell ref="A31:A32"/>
    <mergeCell ref="A61:A63"/>
    <mergeCell ref="B160:G161"/>
    <mergeCell ref="B168:G169"/>
    <mergeCell ref="D89:G89"/>
    <mergeCell ref="D92:G92"/>
    <mergeCell ref="D93:G93"/>
    <mergeCell ref="D94:G94"/>
    <mergeCell ref="D95:G95"/>
    <mergeCell ref="D96:G96"/>
    <mergeCell ref="D97:G97"/>
    <mergeCell ref="D98:G98"/>
    <mergeCell ref="B96:C96"/>
    <mergeCell ref="B97:C97"/>
    <mergeCell ref="B98:C98"/>
    <mergeCell ref="B99:C99"/>
    <mergeCell ref="B100:C100"/>
    <mergeCell ref="B91:G91"/>
    <mergeCell ref="B92:C92"/>
    <mergeCell ref="D99:G99"/>
    <mergeCell ref="D100:G100"/>
    <mergeCell ref="B101:C101"/>
    <mergeCell ref="A64:A65"/>
    <mergeCell ref="D81:G81"/>
    <mergeCell ref="D82:G82"/>
    <mergeCell ref="C145:F145"/>
    <mergeCell ref="C146:F146"/>
    <mergeCell ref="B33:G33"/>
    <mergeCell ref="C36:G36"/>
    <mergeCell ref="A51:A52"/>
    <mergeCell ref="B53:G53"/>
    <mergeCell ref="B54:C54"/>
    <mergeCell ref="A55:A57"/>
    <mergeCell ref="B55:B57"/>
    <mergeCell ref="B75:C75"/>
    <mergeCell ref="A79:A80"/>
    <mergeCell ref="B79:C79"/>
    <mergeCell ref="B80:C80"/>
    <mergeCell ref="B78:G78"/>
    <mergeCell ref="B71:C71"/>
    <mergeCell ref="B72:C72"/>
    <mergeCell ref="B73:C73"/>
    <mergeCell ref="B74:C74"/>
    <mergeCell ref="D71:G71"/>
    <mergeCell ref="D72:G72"/>
    <mergeCell ref="D73:G73"/>
    <mergeCell ref="D74:G74"/>
    <mergeCell ref="A58:A60"/>
    <mergeCell ref="B58:B60"/>
  </mergeCells>
  <hyperlinks>
    <hyperlink ref="H18" location="'GSTR-1'!A59" display="Table 6A" xr:uid="{397375B7-1AE1-4135-9348-A8AE6E485F92}"/>
    <hyperlink ref="H19" location="'GSTR-1'!A62" display="Table 6B" xr:uid="{94EEA9BA-0861-40F4-B06B-1601BB9B45CE}"/>
    <hyperlink ref="H20" location="'GSTR-1'!A65" display="Table 6C " xr:uid="{B183DC5E-4A81-44CF-B14B-5047747BF2FC}"/>
    <hyperlink ref="H24" location="'GSTR-1'!A127" display="Table 9(B)" xr:uid="{5B866099-85A1-466F-96FA-CA1A449B1DF9}"/>
    <hyperlink ref="H25" location="'GSTR-1'!A127" display="Table 9(B)" xr:uid="{15C8A0B9-3FB6-4808-B608-C133E6B856B0}"/>
    <hyperlink ref="H34" location="'GSTR-1'!A59" display="Table 6A " xr:uid="{CF394E42-A1F8-49A4-84F3-B9DA9B768727}"/>
    <hyperlink ref="H35" location="'GSTR-1'!A62" display="Table 6B" xr:uid="{E45FDA66-B45D-4432-A5ED-44BCF9E12169}"/>
    <hyperlink ref="H36" location="'GSTR-1'!A27" display="Table 4B" xr:uid="{EE5F052C-433B-410E-AA3F-9CA35792ACA5}"/>
    <hyperlink ref="H41" location="'GSTR-1'!A127" display="Table 9(B) " xr:uid="{E7E5CAC3-FC3B-4955-B315-B779AED32F5F}"/>
    <hyperlink ref="H42" location="'GSTR-1'!A127" display="Table 9(B) " xr:uid="{E5544A5D-2182-4DB0-871C-7ED639E7306A}"/>
    <hyperlink ref="H157" location="'GSTR-1'!A187" display="Table 12" xr:uid="{09F639F4-88A9-49C2-909F-646FA7333327}"/>
    <hyperlink ref="I22" location="'GSTR-3B'!B18" display="Table 3.1(d) " xr:uid="{9B86722C-29FD-4F06-9410-C57840FC4766}"/>
    <hyperlink ref="I54" location="'GSTR-3B'!B35" display="Table 4A" xr:uid="{61D6EEDB-1866-4878-8244-6F0E0000EFCE}"/>
    <hyperlink ref="I64" location="'GSTR-3B'!B36" display="Table 4(A)(1)" xr:uid="{DFAAE309-A2EA-4BBA-9620-ABDFEBAEBC5A}"/>
    <hyperlink ref="I65" location="'GSTR-3B'!B36" display="Table 4(A)(1)" xr:uid="{7C923865-F41A-4854-94BF-21F1B02AD8DC}"/>
    <hyperlink ref="I66" location="'GSTR-3B'!B39" display="Table 4(A)(2)" xr:uid="{ADBA411D-2CB1-4E44-B5F3-0DF631BAC23B}"/>
    <hyperlink ref="I67" location="'GSTR-3B'!B47" display="Table 4(A)(4)" xr:uid="{85032DDF-D265-411B-984A-F57F9082A68F}"/>
    <hyperlink ref="I55" location="'GSTR-3B'!B48" display="Table 4(A)(5)" xr:uid="{24BBABE9-D835-4044-8020-33C41BE3BD1F}"/>
    <hyperlink ref="I56" location="'GSTR-3B'!B48" display="Table 4(A)(5)" xr:uid="{F2D3F2AB-AF1E-46C1-978A-6C3159E61364}"/>
    <hyperlink ref="I57" location="'GSTR-3B'!B48" display="Table 4(A)(5)" xr:uid="{59D759CC-0C25-496E-A979-A6A9E291193C}"/>
    <hyperlink ref="I58" location="'GSTR-3B'!B40" display="Table 4(A)(3)" xr:uid="{DD70897F-D97D-41BA-AF19-9325BA6F4C1A}"/>
    <hyperlink ref="I59" location="'GSTR-3B'!B40" display="Table 4(A)(3)" xr:uid="{5394CE76-6DE4-4C67-A3AD-49AC9FF9457C}"/>
    <hyperlink ref="I60" location="'GSTR-3B'!B40" display="Table 4(A)(3)" xr:uid="{23B87888-8F6F-4C39-A877-53AD0A3E6D1D}"/>
    <hyperlink ref="I61" location="'GSTR-3B'!B40" display="Table 4(A)(3)" xr:uid="{07E25BF4-C2B2-4863-9D36-92CD8E6614D3}"/>
    <hyperlink ref="I62" location="'GSTR-3B'!B40" display="Table 4(A)(3)" xr:uid="{AA20EC18-210F-40EA-AAFB-F1952F21575A}"/>
    <hyperlink ref="I63" location="'GSTR-3B'!B40" display="Table 4(A)(3)" xr:uid="{54233BD5-705B-4829-8D53-830078362A57}"/>
    <hyperlink ref="I94" location="'GSTR-3B'!B48" display="Table 4(A)(5)" xr:uid="{0DB04DD1-4D7E-4847-8208-916754BDA4FB}"/>
    <hyperlink ref="I81" location="'GSTR-3B'!B52" display="Table 4(B)" xr:uid="{6107EC85-BA2F-439E-9A9D-EEF3B642AA8F}"/>
    <hyperlink ref="I82" location="'GSTR-3B'!B52" display="Table 4(B)" xr:uid="{5B381112-1657-4F44-A331-4177688BA91C}"/>
    <hyperlink ref="I83" location="'GSTR-3B'!B52" display="Table 4(B)" xr:uid="{AFB2CC08-2DC7-41D4-8313-649FCEDCA518}"/>
    <hyperlink ref="I84" location="'GSTR-3B'!B52" display="Table 4(B)" xr:uid="{141EC1DE-1A62-4DE7-862D-58FF741897DA}"/>
    <hyperlink ref="I85" location="'GSTR-3B'!B52" display="Table 4(B)" xr:uid="{073918A8-6EF2-476C-8107-2E66AC667E94}"/>
    <hyperlink ref="I86" location="'GSTR-3B'!B52" display="Table 4(B)" xr:uid="{1AB8DFC8-82AB-461C-B0C2-6CA86AC226E3}"/>
    <hyperlink ref="I87" location="'GSTR-3B'!B52" display="Table 4(B)" xr:uid="{4F21AA42-CE86-4795-BBCB-BDDA2F5F3656}"/>
    <hyperlink ref="I88" location="'GSTR-3B'!B52" display="Table 4(B)" xr:uid="{4559EECF-18CB-4F5D-8441-1D408C8877CF}"/>
  </hyperlinks>
  <printOptions horizontalCentered="1" verticalCentered="1"/>
  <pageMargins left="0.39370078740157483" right="0.39370078740157483" top="0.39370078740157483" bottom="0.59055118110236227" header="0.31496062992125984" footer="0.31496062992125984"/>
  <pageSetup paperSize="9" scale="85" fitToHeight="0" orientation="landscape" r:id="rId1"/>
  <rowBreaks count="2" manualBreakCount="2">
    <brk id="23" max="6" man="1"/>
    <brk id="9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FB97-1B44-4905-8709-916D31E4F4E7}">
  <dimension ref="A1:P93"/>
  <sheetViews>
    <sheetView showGridLines="0" topLeftCell="A45" zoomScale="70" zoomScaleNormal="70" workbookViewId="0">
      <selection activeCell="B60" sqref="B60"/>
    </sheetView>
  </sheetViews>
  <sheetFormatPr defaultColWidth="9.33203125" defaultRowHeight="23.25" x14ac:dyDescent="0.35"/>
  <cols>
    <col min="1" max="1" width="11" style="109" customWidth="1"/>
    <col min="2" max="2" width="57.33203125" style="110" customWidth="1"/>
    <col min="3" max="3" width="30.83203125" style="109" bestFit="1" customWidth="1"/>
    <col min="4" max="4" width="29.5" style="109" bestFit="1" customWidth="1"/>
    <col min="5" max="6" width="20.83203125" style="109" bestFit="1" customWidth="1"/>
    <col min="7" max="7" width="14.6640625" style="109" customWidth="1"/>
    <col min="8" max="8" width="19.1640625" style="109" customWidth="1"/>
    <col min="9" max="9" width="15.33203125" style="109" hidden="1" customWidth="1"/>
    <col min="10" max="11" width="0" style="109" hidden="1" customWidth="1"/>
    <col min="12" max="12" width="34.83203125" style="109" hidden="1" customWidth="1"/>
    <col min="13" max="13" width="0" style="109" hidden="1" customWidth="1"/>
    <col min="14" max="14" width="18.83203125" style="109" customWidth="1"/>
    <col min="15" max="15" width="15.1640625" style="109" customWidth="1"/>
    <col min="16" max="16" width="16.5" style="109" customWidth="1"/>
    <col min="17" max="16384" width="9.33203125" style="109"/>
  </cols>
  <sheetData>
    <row r="1" spans="1:13" s="87" customFormat="1" ht="25.5" x14ac:dyDescent="0.35">
      <c r="A1" s="449" t="s">
        <v>326</v>
      </c>
      <c r="B1" s="449"/>
      <c r="C1" s="449"/>
      <c r="D1" s="449"/>
      <c r="E1" s="449"/>
      <c r="F1" s="449"/>
      <c r="G1" s="449"/>
      <c r="H1" s="449"/>
      <c r="L1" s="88"/>
    </row>
    <row r="2" spans="1:13" s="87" customFormat="1" x14ac:dyDescent="0.35">
      <c r="A2" s="450" t="s">
        <v>327</v>
      </c>
      <c r="B2" s="450"/>
      <c r="C2" s="450"/>
      <c r="D2" s="450"/>
      <c r="E2" s="450"/>
      <c r="F2" s="450"/>
      <c r="G2" s="450"/>
      <c r="H2" s="450"/>
      <c r="L2" s="89"/>
    </row>
    <row r="3" spans="1:13" s="87" customFormat="1" x14ac:dyDescent="0.35">
      <c r="A3" s="286"/>
      <c r="B3" s="286"/>
      <c r="C3" s="286"/>
      <c r="D3" s="286"/>
      <c r="E3" s="286"/>
      <c r="F3" s="286"/>
      <c r="G3" s="286"/>
      <c r="H3" s="286"/>
      <c r="L3" s="89"/>
    </row>
    <row r="4" spans="1:13" s="87" customFormat="1" x14ac:dyDescent="0.35">
      <c r="B4" s="85"/>
      <c r="F4" s="84" t="s">
        <v>187</v>
      </c>
      <c r="G4" s="88"/>
      <c r="L4" s="90" t="s">
        <v>454</v>
      </c>
      <c r="M4" s="88"/>
    </row>
    <row r="5" spans="1:13" s="87" customFormat="1" x14ac:dyDescent="0.35">
      <c r="B5" s="85"/>
      <c r="F5" s="84" t="s">
        <v>188</v>
      </c>
      <c r="G5" s="88"/>
      <c r="L5" s="88"/>
      <c r="M5" s="88"/>
    </row>
    <row r="6" spans="1:13" s="87" customFormat="1" x14ac:dyDescent="0.35">
      <c r="B6" s="85"/>
      <c r="L6" s="88"/>
      <c r="M6" s="88"/>
    </row>
    <row r="7" spans="1:13" s="87" customFormat="1" x14ac:dyDescent="0.35">
      <c r="A7" s="84">
        <v>1</v>
      </c>
      <c r="B7" s="91" t="s">
        <v>7</v>
      </c>
      <c r="C7" s="88"/>
      <c r="L7" s="88"/>
      <c r="M7" s="88"/>
    </row>
    <row r="8" spans="1:13" s="87" customFormat="1" x14ac:dyDescent="0.35">
      <c r="B8" s="85"/>
      <c r="L8" s="88"/>
      <c r="M8" s="88"/>
    </row>
    <row r="9" spans="1:13" s="87" customFormat="1" ht="45.75" x14ac:dyDescent="0.35">
      <c r="A9" s="84">
        <v>2</v>
      </c>
      <c r="B9" s="86" t="s">
        <v>190</v>
      </c>
      <c r="C9" s="92" t="s">
        <v>328</v>
      </c>
      <c r="L9" s="88"/>
      <c r="M9" s="88"/>
    </row>
    <row r="10" spans="1:13" s="87" customFormat="1" x14ac:dyDescent="0.35">
      <c r="B10" s="85"/>
      <c r="L10" s="88"/>
      <c r="M10" s="88"/>
    </row>
    <row r="11" spans="1:13" s="87" customFormat="1" x14ac:dyDescent="0.35">
      <c r="B11" s="85"/>
      <c r="L11" s="88"/>
      <c r="M11" s="88"/>
    </row>
    <row r="12" spans="1:13" s="87" customFormat="1" x14ac:dyDescent="0.35">
      <c r="A12" s="84">
        <v>3.1</v>
      </c>
      <c r="B12" s="91" t="s">
        <v>329</v>
      </c>
      <c r="L12" s="88"/>
      <c r="M12" s="88"/>
    </row>
    <row r="13" spans="1:13" s="87" customFormat="1" x14ac:dyDescent="0.35">
      <c r="B13" s="85"/>
      <c r="L13" s="88"/>
      <c r="M13" s="88"/>
    </row>
    <row r="14" spans="1:13" s="84" customFormat="1" ht="22.5" x14ac:dyDescent="0.3">
      <c r="B14" s="209" t="s">
        <v>16</v>
      </c>
      <c r="C14" s="93" t="s">
        <v>221</v>
      </c>
      <c r="D14" s="93" t="s">
        <v>20</v>
      </c>
      <c r="E14" s="93" t="s">
        <v>18</v>
      </c>
      <c r="F14" s="93" t="s">
        <v>119</v>
      </c>
      <c r="G14" s="93" t="s">
        <v>21</v>
      </c>
      <c r="L14" s="90"/>
      <c r="M14" s="90"/>
    </row>
    <row r="15" spans="1:13" s="87" customFormat="1" x14ac:dyDescent="0.35">
      <c r="B15" s="94">
        <v>1</v>
      </c>
      <c r="C15" s="94">
        <v>2</v>
      </c>
      <c r="D15" s="94">
        <v>3</v>
      </c>
      <c r="E15" s="94">
        <v>4</v>
      </c>
      <c r="F15" s="94">
        <v>5</v>
      </c>
      <c r="G15" s="94">
        <v>6</v>
      </c>
      <c r="L15" s="88"/>
      <c r="M15" s="88"/>
    </row>
    <row r="16" spans="1:13" s="87" customFormat="1" ht="69.75" x14ac:dyDescent="0.35">
      <c r="B16" s="95" t="s">
        <v>330</v>
      </c>
      <c r="C16" s="88"/>
      <c r="D16" s="88"/>
      <c r="E16" s="88"/>
      <c r="F16" s="88"/>
      <c r="G16" s="88"/>
      <c r="L16" s="88"/>
      <c r="M16" s="88"/>
    </row>
    <row r="17" spans="1:13" s="87" customFormat="1" ht="46.5" x14ac:dyDescent="0.35">
      <c r="B17" s="95" t="s">
        <v>331</v>
      </c>
      <c r="C17" s="88"/>
      <c r="D17" s="88"/>
      <c r="E17" s="88"/>
      <c r="F17" s="88"/>
      <c r="G17" s="88"/>
      <c r="L17" s="88"/>
      <c r="M17" s="88"/>
    </row>
    <row r="18" spans="1:13" s="87" customFormat="1" ht="51.6" customHeight="1" x14ac:dyDescent="0.35">
      <c r="B18" s="95" t="s">
        <v>332</v>
      </c>
      <c r="C18" s="88"/>
      <c r="D18" s="88"/>
      <c r="E18" s="88"/>
      <c r="F18" s="88"/>
      <c r="G18" s="88"/>
      <c r="L18" s="88"/>
      <c r="M18" s="88"/>
    </row>
    <row r="19" spans="1:13" s="87" customFormat="1" ht="56.45" customHeight="1" x14ac:dyDescent="0.35">
      <c r="B19" s="95" t="s">
        <v>333</v>
      </c>
      <c r="C19" s="88"/>
      <c r="D19" s="88"/>
      <c r="E19" s="88"/>
      <c r="F19" s="88"/>
      <c r="G19" s="88"/>
      <c r="K19" s="211" t="s">
        <v>384</v>
      </c>
      <c r="L19" s="96" t="s">
        <v>36</v>
      </c>
      <c r="M19" s="88"/>
    </row>
    <row r="20" spans="1:13" s="87" customFormat="1" x14ac:dyDescent="0.35">
      <c r="B20" s="95" t="s">
        <v>334</v>
      </c>
      <c r="C20" s="88"/>
      <c r="D20" s="88"/>
      <c r="E20" s="88"/>
      <c r="F20" s="88"/>
      <c r="G20" s="88"/>
      <c r="L20" s="88"/>
      <c r="M20" s="88"/>
    </row>
    <row r="21" spans="1:13" s="87" customFormat="1" x14ac:dyDescent="0.35">
      <c r="B21" s="85"/>
      <c r="L21" s="88"/>
      <c r="M21" s="88"/>
    </row>
    <row r="22" spans="1:13" s="87" customFormat="1" x14ac:dyDescent="0.35">
      <c r="B22" s="85"/>
      <c r="L22" s="88"/>
      <c r="M22" s="88"/>
    </row>
    <row r="23" spans="1:13" s="87" customFormat="1" x14ac:dyDescent="0.35">
      <c r="A23" s="84">
        <v>3.2</v>
      </c>
      <c r="B23" s="91" t="s">
        <v>335</v>
      </c>
      <c r="L23" s="88"/>
      <c r="M23" s="88"/>
    </row>
    <row r="24" spans="1:13" s="87" customFormat="1" x14ac:dyDescent="0.35">
      <c r="B24" s="85"/>
      <c r="L24" s="88"/>
      <c r="M24" s="88"/>
    </row>
    <row r="25" spans="1:13" s="87" customFormat="1" ht="67.5" x14ac:dyDescent="0.35">
      <c r="A25" s="84"/>
      <c r="B25" s="97"/>
      <c r="C25" s="97" t="s">
        <v>336</v>
      </c>
      <c r="D25" s="97" t="s">
        <v>221</v>
      </c>
      <c r="E25" s="97" t="s">
        <v>337</v>
      </c>
      <c r="L25" s="88"/>
      <c r="M25" s="88"/>
    </row>
    <row r="26" spans="1:13" s="87" customFormat="1" x14ac:dyDescent="0.35">
      <c r="B26" s="94">
        <v>1</v>
      </c>
      <c r="C26" s="94">
        <v>2</v>
      </c>
      <c r="D26" s="94">
        <v>3</v>
      </c>
      <c r="E26" s="94">
        <v>4</v>
      </c>
      <c r="L26" s="88"/>
      <c r="M26" s="88"/>
    </row>
    <row r="27" spans="1:13" s="87" customFormat="1" ht="46.5" x14ac:dyDescent="0.35">
      <c r="B27" s="95" t="s">
        <v>338</v>
      </c>
      <c r="C27" s="88"/>
      <c r="D27" s="88"/>
      <c r="E27" s="88"/>
      <c r="L27" s="88"/>
      <c r="M27" s="88"/>
    </row>
    <row r="28" spans="1:13" s="87" customFormat="1" ht="46.5" x14ac:dyDescent="0.35">
      <c r="B28" s="95" t="s">
        <v>339</v>
      </c>
      <c r="C28" s="88"/>
      <c r="D28" s="88"/>
      <c r="E28" s="88"/>
      <c r="L28" s="88"/>
      <c r="M28" s="88"/>
    </row>
    <row r="29" spans="1:13" s="87" customFormat="1" x14ac:dyDescent="0.35">
      <c r="B29" s="95" t="s">
        <v>340</v>
      </c>
      <c r="C29" s="88"/>
      <c r="D29" s="88"/>
      <c r="E29" s="88"/>
      <c r="L29" s="88"/>
      <c r="M29" s="88"/>
    </row>
    <row r="30" spans="1:13" s="87" customFormat="1" x14ac:dyDescent="0.35">
      <c r="B30" s="85"/>
      <c r="L30" s="88"/>
      <c r="M30" s="88"/>
    </row>
    <row r="31" spans="1:13" s="87" customFormat="1" x14ac:dyDescent="0.35">
      <c r="B31" s="85"/>
      <c r="L31" s="88"/>
      <c r="M31" s="88"/>
    </row>
    <row r="32" spans="1:13" s="87" customFormat="1" x14ac:dyDescent="0.35">
      <c r="A32" s="84">
        <v>4</v>
      </c>
      <c r="B32" s="91" t="s">
        <v>341</v>
      </c>
      <c r="L32" s="88"/>
      <c r="M32" s="88"/>
    </row>
    <row r="33" spans="1:13" s="87" customFormat="1" x14ac:dyDescent="0.35">
      <c r="B33" s="85"/>
      <c r="L33" s="88"/>
      <c r="M33" s="88"/>
    </row>
    <row r="34" spans="1:13" s="87" customFormat="1" x14ac:dyDescent="0.35">
      <c r="A34" s="84"/>
      <c r="B34" s="209" t="s">
        <v>136</v>
      </c>
      <c r="C34" s="93" t="s">
        <v>20</v>
      </c>
      <c r="D34" s="93" t="s">
        <v>18</v>
      </c>
      <c r="E34" s="93" t="s">
        <v>119</v>
      </c>
      <c r="F34" s="93" t="s">
        <v>21</v>
      </c>
      <c r="L34" s="88"/>
      <c r="M34" s="88"/>
    </row>
    <row r="35" spans="1:13" s="87" customFormat="1" x14ac:dyDescent="0.35">
      <c r="B35" s="94">
        <v>1</v>
      </c>
      <c r="C35" s="94">
        <v>2</v>
      </c>
      <c r="D35" s="94">
        <v>3</v>
      </c>
      <c r="E35" s="94">
        <v>4</v>
      </c>
      <c r="F35" s="94">
        <v>5</v>
      </c>
      <c r="L35" s="88"/>
      <c r="M35" s="88"/>
    </row>
    <row r="36" spans="1:13" s="87" customFormat="1" ht="51.6" customHeight="1" x14ac:dyDescent="0.35">
      <c r="B36" s="98" t="s">
        <v>342</v>
      </c>
      <c r="C36" s="88"/>
      <c r="D36" s="88"/>
      <c r="E36" s="88"/>
      <c r="F36" s="88"/>
      <c r="K36" s="211" t="s">
        <v>406</v>
      </c>
      <c r="L36" s="453" t="s">
        <v>72</v>
      </c>
      <c r="M36" s="453"/>
    </row>
    <row r="37" spans="1:13" s="87" customFormat="1" ht="27.6" customHeight="1" x14ac:dyDescent="0.35">
      <c r="B37" s="99" t="s">
        <v>343</v>
      </c>
      <c r="C37" s="88"/>
      <c r="D37" s="88"/>
      <c r="E37" s="88"/>
      <c r="F37" s="88"/>
      <c r="K37" s="211" t="s">
        <v>410</v>
      </c>
      <c r="L37" s="210" t="s">
        <v>79</v>
      </c>
      <c r="M37" s="88"/>
    </row>
    <row r="38" spans="1:13" s="87" customFormat="1" ht="34.15" customHeight="1" x14ac:dyDescent="0.35">
      <c r="B38" s="99" t="s">
        <v>344</v>
      </c>
      <c r="C38" s="88"/>
      <c r="D38" s="88"/>
      <c r="E38" s="88"/>
      <c r="F38" s="88"/>
      <c r="K38" s="211" t="s">
        <v>411</v>
      </c>
      <c r="L38" s="453" t="s">
        <v>80</v>
      </c>
      <c r="M38" s="453"/>
    </row>
    <row r="39" spans="1:13" s="87" customFormat="1" ht="75.75" customHeight="1" x14ac:dyDescent="0.35">
      <c r="B39" s="99" t="s">
        <v>345</v>
      </c>
      <c r="C39" s="88"/>
      <c r="D39" s="88"/>
      <c r="E39" s="88"/>
      <c r="F39" s="88"/>
      <c r="K39" s="211" t="s">
        <v>408</v>
      </c>
      <c r="L39" s="210" t="s">
        <v>77</v>
      </c>
      <c r="M39" s="88"/>
    </row>
    <row r="40" spans="1:13" s="87" customFormat="1" x14ac:dyDescent="0.35">
      <c r="B40" s="99" t="s">
        <v>346</v>
      </c>
      <c r="C40" s="88"/>
      <c r="D40" s="88"/>
      <c r="E40" s="88"/>
      <c r="F40" s="88"/>
      <c r="K40" s="211" t="s">
        <v>412</v>
      </c>
      <c r="L40" s="100" t="s">
        <v>81</v>
      </c>
      <c r="M40" s="88"/>
    </row>
    <row r="41" spans="1:13" s="87" customFormat="1" x14ac:dyDescent="0.35">
      <c r="B41" s="99" t="s">
        <v>347</v>
      </c>
      <c r="C41" s="88"/>
      <c r="D41" s="88"/>
      <c r="E41" s="88"/>
      <c r="F41" s="88"/>
      <c r="K41" s="454" t="s">
        <v>407</v>
      </c>
      <c r="L41" s="453" t="s">
        <v>73</v>
      </c>
      <c r="M41" s="88"/>
    </row>
    <row r="42" spans="1:13" s="87" customFormat="1" x14ac:dyDescent="0.35">
      <c r="B42" s="99"/>
      <c r="C42" s="88"/>
      <c r="D42" s="88"/>
      <c r="E42" s="88"/>
      <c r="F42" s="88"/>
      <c r="K42" s="455"/>
      <c r="L42" s="453"/>
      <c r="M42" s="88"/>
    </row>
    <row r="43" spans="1:13" s="87" customFormat="1" x14ac:dyDescent="0.35">
      <c r="B43" s="98" t="s">
        <v>348</v>
      </c>
      <c r="C43" s="88"/>
      <c r="D43" s="88"/>
      <c r="E43" s="88"/>
      <c r="F43" s="88"/>
      <c r="L43" s="88"/>
      <c r="M43" s="88"/>
    </row>
    <row r="44" spans="1:13" s="87" customFormat="1" ht="46.5" x14ac:dyDescent="0.35">
      <c r="B44" s="99" t="s">
        <v>349</v>
      </c>
      <c r="C44" s="88"/>
      <c r="D44" s="88"/>
      <c r="E44" s="88"/>
      <c r="F44" s="88"/>
      <c r="L44" s="88"/>
      <c r="M44" s="88"/>
    </row>
    <row r="45" spans="1:13" s="87" customFormat="1" x14ac:dyDescent="0.35">
      <c r="B45" s="99" t="s">
        <v>350</v>
      </c>
      <c r="C45" s="88"/>
      <c r="D45" s="88"/>
      <c r="E45" s="88"/>
      <c r="F45" s="88"/>
      <c r="L45" s="88"/>
      <c r="M45" s="88"/>
    </row>
    <row r="46" spans="1:13" s="87" customFormat="1" x14ac:dyDescent="0.35">
      <c r="B46" s="99"/>
      <c r="C46" s="88"/>
      <c r="D46" s="88"/>
      <c r="E46" s="88"/>
      <c r="F46" s="88"/>
      <c r="K46" s="211" t="s">
        <v>225</v>
      </c>
      <c r="L46" s="448" t="s">
        <v>92</v>
      </c>
      <c r="M46" s="448"/>
    </row>
    <row r="47" spans="1:13" s="87" customFormat="1" x14ac:dyDescent="0.35">
      <c r="B47" s="98" t="s">
        <v>351</v>
      </c>
      <c r="C47" s="88"/>
      <c r="D47" s="88"/>
      <c r="E47" s="88"/>
      <c r="F47" s="88"/>
      <c r="G47" s="101"/>
      <c r="H47" s="101"/>
      <c r="K47" s="211"/>
      <c r="L47" s="88"/>
      <c r="M47" s="88"/>
    </row>
    <row r="48" spans="1:13" s="87" customFormat="1" x14ac:dyDescent="0.35">
      <c r="B48" s="98"/>
      <c r="C48" s="88"/>
      <c r="D48" s="88"/>
      <c r="E48" s="88"/>
      <c r="F48" s="88"/>
      <c r="L48" s="88"/>
      <c r="M48" s="88"/>
    </row>
    <row r="49" spans="1:16" s="87" customFormat="1" x14ac:dyDescent="0.35">
      <c r="B49" s="98" t="s">
        <v>352</v>
      </c>
      <c r="C49" s="88"/>
      <c r="D49" s="88"/>
      <c r="E49" s="88"/>
      <c r="F49" s="88"/>
      <c r="L49" s="88"/>
      <c r="M49" s="88"/>
    </row>
    <row r="50" spans="1:16" s="87" customFormat="1" x14ac:dyDescent="0.35">
      <c r="B50" s="99" t="s">
        <v>353</v>
      </c>
      <c r="C50" s="88"/>
      <c r="D50" s="88"/>
      <c r="E50" s="88"/>
      <c r="F50" s="88"/>
      <c r="L50" s="88"/>
      <c r="M50" s="88"/>
    </row>
    <row r="51" spans="1:16" s="87" customFormat="1" x14ac:dyDescent="0.35">
      <c r="B51" s="99" t="s">
        <v>350</v>
      </c>
      <c r="C51" s="88"/>
      <c r="D51" s="88"/>
      <c r="E51" s="88"/>
      <c r="F51" s="88"/>
      <c r="L51" s="88"/>
      <c r="M51" s="88"/>
    </row>
    <row r="52" spans="1:16" s="87" customFormat="1" x14ac:dyDescent="0.35">
      <c r="B52" s="85"/>
      <c r="L52" s="88"/>
      <c r="M52" s="88"/>
    </row>
    <row r="53" spans="1:16" s="87" customFormat="1" x14ac:dyDescent="0.35">
      <c r="B53" s="85"/>
      <c r="L53" s="88"/>
      <c r="M53" s="88"/>
    </row>
    <row r="54" spans="1:16" s="87" customFormat="1" x14ac:dyDescent="0.35">
      <c r="A54" s="84">
        <v>5</v>
      </c>
      <c r="B54" s="91" t="s">
        <v>354</v>
      </c>
      <c r="L54" s="88"/>
      <c r="M54" s="88"/>
    </row>
    <row r="55" spans="1:16" s="87" customFormat="1" x14ac:dyDescent="0.35">
      <c r="B55" s="85"/>
      <c r="L55" s="88"/>
      <c r="M55" s="88"/>
    </row>
    <row r="56" spans="1:16" s="87" customFormat="1" ht="45" x14ac:dyDescent="0.35">
      <c r="A56" s="84"/>
      <c r="B56" s="97" t="s">
        <v>16</v>
      </c>
      <c r="C56" s="97" t="s">
        <v>355</v>
      </c>
      <c r="D56" s="97" t="s">
        <v>226</v>
      </c>
      <c r="L56" s="88"/>
      <c r="M56" s="88"/>
    </row>
    <row r="57" spans="1:16" s="87" customFormat="1" x14ac:dyDescent="0.35">
      <c r="B57" s="94">
        <v>1</v>
      </c>
      <c r="C57" s="94">
        <v>2</v>
      </c>
      <c r="D57" s="94">
        <v>3</v>
      </c>
      <c r="L57" s="88"/>
      <c r="M57" s="88"/>
    </row>
    <row r="58" spans="1:16" s="87" customFormat="1" ht="69.75" x14ac:dyDescent="0.35">
      <c r="B58" s="95" t="s">
        <v>356</v>
      </c>
      <c r="C58" s="88"/>
      <c r="D58" s="88"/>
      <c r="L58" s="88"/>
      <c r="M58" s="88"/>
    </row>
    <row r="59" spans="1:16" s="87" customFormat="1" x14ac:dyDescent="0.35">
      <c r="B59" s="95" t="s">
        <v>357</v>
      </c>
      <c r="C59" s="88"/>
      <c r="D59" s="88"/>
      <c r="L59" s="88"/>
      <c r="M59" s="88"/>
    </row>
    <row r="60" spans="1:16" s="87" customFormat="1" x14ac:dyDescent="0.35">
      <c r="B60" s="85"/>
      <c r="L60" s="88"/>
      <c r="M60" s="88"/>
    </row>
    <row r="61" spans="1:16" s="87" customFormat="1" x14ac:dyDescent="0.35">
      <c r="B61" s="85"/>
      <c r="L61" s="88"/>
      <c r="M61" s="88"/>
    </row>
    <row r="62" spans="1:16" s="87" customFormat="1" x14ac:dyDescent="0.35">
      <c r="A62" s="84">
        <v>6.1</v>
      </c>
      <c r="B62" s="91" t="s">
        <v>358</v>
      </c>
      <c r="L62" s="88"/>
      <c r="M62" s="88"/>
    </row>
    <row r="63" spans="1:16" s="87" customFormat="1" x14ac:dyDescent="0.35">
      <c r="B63" s="85"/>
      <c r="L63" s="88"/>
      <c r="M63" s="88"/>
    </row>
    <row r="64" spans="1:16" s="87" customFormat="1" x14ac:dyDescent="0.35">
      <c r="A64" s="85"/>
      <c r="B64" s="451" t="s">
        <v>68</v>
      </c>
      <c r="C64" s="451" t="s">
        <v>359</v>
      </c>
      <c r="D64" s="458" t="s">
        <v>118</v>
      </c>
      <c r="E64" s="458"/>
      <c r="F64" s="458"/>
      <c r="G64" s="458"/>
      <c r="H64" s="451" t="s">
        <v>360</v>
      </c>
      <c r="I64" s="451" t="s">
        <v>361</v>
      </c>
      <c r="J64" s="451" t="s">
        <v>120</v>
      </c>
      <c r="K64" s="456" t="s">
        <v>362</v>
      </c>
      <c r="L64" s="88"/>
      <c r="M64" s="88"/>
      <c r="N64" s="451" t="s">
        <v>482</v>
      </c>
      <c r="O64" s="451" t="s">
        <v>120</v>
      </c>
      <c r="P64" s="451" t="s">
        <v>362</v>
      </c>
    </row>
    <row r="65" spans="1:16" s="87" customFormat="1" ht="22.9" customHeight="1" x14ac:dyDescent="0.35">
      <c r="A65" s="86"/>
      <c r="B65" s="452"/>
      <c r="C65" s="452"/>
      <c r="D65" s="209" t="s">
        <v>20</v>
      </c>
      <c r="E65" s="209" t="s">
        <v>18</v>
      </c>
      <c r="F65" s="209" t="s">
        <v>119</v>
      </c>
      <c r="G65" s="209" t="s">
        <v>21</v>
      </c>
      <c r="H65" s="452"/>
      <c r="I65" s="452"/>
      <c r="J65" s="452"/>
      <c r="K65" s="457"/>
      <c r="L65" s="88"/>
      <c r="M65" s="88"/>
      <c r="N65" s="452"/>
      <c r="O65" s="452"/>
      <c r="P65" s="452"/>
    </row>
    <row r="66" spans="1:16" s="87" customFormat="1" x14ac:dyDescent="0.35">
      <c r="B66" s="94">
        <v>1</v>
      </c>
      <c r="C66" s="94">
        <v>2</v>
      </c>
      <c r="D66" s="94">
        <v>3</v>
      </c>
      <c r="E66" s="94">
        <v>4</v>
      </c>
      <c r="F66" s="94">
        <v>5</v>
      </c>
      <c r="G66" s="94">
        <v>6</v>
      </c>
      <c r="H66" s="94">
        <v>7</v>
      </c>
      <c r="I66" s="94">
        <v>8</v>
      </c>
      <c r="J66" s="94">
        <v>9</v>
      </c>
      <c r="K66" s="102">
        <v>10</v>
      </c>
      <c r="L66" s="88"/>
      <c r="M66" s="88"/>
      <c r="N66" s="94">
        <v>8</v>
      </c>
      <c r="O66" s="94">
        <v>9</v>
      </c>
      <c r="P66" s="94">
        <v>10</v>
      </c>
    </row>
    <row r="67" spans="1:16" s="87" customFormat="1" x14ac:dyDescent="0.35">
      <c r="B67" s="95" t="s">
        <v>20</v>
      </c>
      <c r="C67" s="98"/>
      <c r="D67" s="88"/>
      <c r="E67" s="88"/>
      <c r="F67" s="88"/>
      <c r="G67" s="88"/>
      <c r="H67" s="103"/>
      <c r="I67" s="88"/>
      <c r="J67" s="88"/>
      <c r="K67" s="104"/>
      <c r="L67" s="88"/>
      <c r="M67" s="88"/>
      <c r="N67" s="285"/>
      <c r="O67" s="285"/>
      <c r="P67" s="285"/>
    </row>
    <row r="68" spans="1:16" s="87" customFormat="1" x14ac:dyDescent="0.35">
      <c r="B68" s="105" t="s">
        <v>18</v>
      </c>
      <c r="C68" s="99"/>
      <c r="D68" s="88"/>
      <c r="E68" s="88"/>
      <c r="F68" s="103"/>
      <c r="G68" s="88"/>
      <c r="H68" s="103"/>
      <c r="I68" s="88"/>
      <c r="J68" s="88"/>
      <c r="K68" s="104"/>
      <c r="L68" s="88"/>
      <c r="M68" s="88"/>
      <c r="N68" s="285"/>
      <c r="O68" s="285"/>
      <c r="P68" s="285"/>
    </row>
    <row r="69" spans="1:16" s="87" customFormat="1" x14ac:dyDescent="0.35">
      <c r="B69" s="105" t="s">
        <v>119</v>
      </c>
      <c r="C69" s="99"/>
      <c r="D69" s="88"/>
      <c r="E69" s="103"/>
      <c r="F69" s="88"/>
      <c r="G69" s="88"/>
      <c r="H69" s="103"/>
      <c r="I69" s="88"/>
      <c r="J69" s="88"/>
      <c r="K69" s="104"/>
      <c r="L69" s="88"/>
      <c r="M69" s="88"/>
      <c r="N69" s="285"/>
      <c r="O69" s="285"/>
      <c r="P69" s="285"/>
    </row>
    <row r="70" spans="1:16" s="87" customFormat="1" x14ac:dyDescent="0.35">
      <c r="B70" s="105" t="s">
        <v>21</v>
      </c>
      <c r="C70" s="99"/>
      <c r="D70" s="103"/>
      <c r="E70" s="103"/>
      <c r="F70" s="103"/>
      <c r="G70" s="88"/>
      <c r="H70" s="103"/>
      <c r="I70" s="88"/>
      <c r="J70" s="88"/>
      <c r="K70" s="104"/>
      <c r="L70" s="88"/>
      <c r="M70" s="88"/>
      <c r="N70" s="285"/>
      <c r="O70" s="285"/>
      <c r="P70" s="285"/>
    </row>
    <row r="71" spans="1:16" s="87" customFormat="1" x14ac:dyDescent="0.35">
      <c r="B71" s="85"/>
      <c r="L71" s="88"/>
      <c r="M71" s="88"/>
    </row>
    <row r="72" spans="1:16" s="87" customFormat="1" x14ac:dyDescent="0.35">
      <c r="B72" s="85"/>
      <c r="L72" s="88"/>
      <c r="M72" s="88"/>
    </row>
    <row r="73" spans="1:16" s="87" customFormat="1" x14ac:dyDescent="0.35">
      <c r="A73" s="84">
        <v>6.2</v>
      </c>
      <c r="B73" s="91" t="s">
        <v>363</v>
      </c>
      <c r="L73" s="88"/>
      <c r="M73" s="88"/>
    </row>
    <row r="74" spans="1:16" s="87" customFormat="1" x14ac:dyDescent="0.35">
      <c r="B74" s="85"/>
      <c r="L74" s="88"/>
      <c r="M74" s="88"/>
    </row>
    <row r="75" spans="1:16" s="87" customFormat="1" ht="45.75" x14ac:dyDescent="0.35">
      <c r="A75" s="84"/>
      <c r="B75" s="97" t="s">
        <v>136</v>
      </c>
      <c r="C75" s="209" t="s">
        <v>20</v>
      </c>
      <c r="D75" s="209" t="s">
        <v>18</v>
      </c>
      <c r="E75" s="209" t="s">
        <v>119</v>
      </c>
      <c r="L75" s="88"/>
      <c r="M75" s="88"/>
    </row>
    <row r="76" spans="1:16" s="87" customFormat="1" x14ac:dyDescent="0.35">
      <c r="B76" s="94">
        <v>1</v>
      </c>
      <c r="C76" s="94">
        <v>2</v>
      </c>
      <c r="D76" s="94">
        <v>3</v>
      </c>
      <c r="E76" s="94">
        <v>4</v>
      </c>
      <c r="L76" s="88"/>
      <c r="M76" s="88"/>
    </row>
    <row r="77" spans="1:16" s="87" customFormat="1" x14ac:dyDescent="0.35">
      <c r="B77" s="95" t="s">
        <v>364</v>
      </c>
      <c r="C77" s="103"/>
      <c r="D77" s="103"/>
      <c r="E77" s="103"/>
      <c r="L77" s="88"/>
      <c r="M77" s="88"/>
    </row>
    <row r="78" spans="1:16" s="87" customFormat="1" x14ac:dyDescent="0.35">
      <c r="B78" s="95" t="s">
        <v>365</v>
      </c>
      <c r="C78" s="103"/>
      <c r="D78" s="103"/>
      <c r="E78" s="103"/>
      <c r="L78" s="88"/>
      <c r="M78" s="88"/>
    </row>
    <row r="79" spans="1:16" s="87" customFormat="1" x14ac:dyDescent="0.35">
      <c r="B79" s="85"/>
      <c r="L79" s="88"/>
      <c r="M79" s="88"/>
    </row>
    <row r="80" spans="1:16" s="87" customFormat="1" x14ac:dyDescent="0.35">
      <c r="B80" s="85"/>
      <c r="L80" s="88"/>
      <c r="M80" s="88"/>
    </row>
    <row r="81" spans="1:13" s="87" customFormat="1" x14ac:dyDescent="0.35">
      <c r="B81" s="83" t="s">
        <v>366</v>
      </c>
      <c r="L81" s="88"/>
      <c r="M81" s="88"/>
    </row>
    <row r="82" spans="1:13" s="87" customFormat="1" x14ac:dyDescent="0.35">
      <c r="B82" s="83" t="s">
        <v>367</v>
      </c>
      <c r="L82" s="88"/>
      <c r="M82" s="88"/>
    </row>
    <row r="83" spans="1:13" s="87" customFormat="1" x14ac:dyDescent="0.35">
      <c r="B83" s="83" t="s">
        <v>368</v>
      </c>
      <c r="L83" s="88"/>
      <c r="M83" s="88"/>
    </row>
    <row r="84" spans="1:13" s="87" customFormat="1" x14ac:dyDescent="0.35">
      <c r="B84" s="85"/>
      <c r="L84" s="88"/>
      <c r="M84" s="88"/>
    </row>
    <row r="85" spans="1:13" s="87" customFormat="1" x14ac:dyDescent="0.35">
      <c r="B85" s="85"/>
      <c r="L85" s="88"/>
      <c r="M85" s="88"/>
    </row>
    <row r="86" spans="1:13" s="87" customFormat="1" x14ac:dyDescent="0.35">
      <c r="B86" s="85" t="s">
        <v>369</v>
      </c>
      <c r="L86" s="88"/>
      <c r="M86" s="88"/>
    </row>
    <row r="87" spans="1:13" s="87" customFormat="1" x14ac:dyDescent="0.35">
      <c r="A87" s="106" t="s">
        <v>370</v>
      </c>
      <c r="B87" s="107" t="s">
        <v>371</v>
      </c>
      <c r="L87" s="88"/>
      <c r="M87" s="88"/>
    </row>
    <row r="88" spans="1:13" s="87" customFormat="1" x14ac:dyDescent="0.35">
      <c r="B88" s="108" t="s">
        <v>372</v>
      </c>
      <c r="L88" s="88"/>
      <c r="M88" s="88"/>
    </row>
    <row r="89" spans="1:13" s="87" customFormat="1" x14ac:dyDescent="0.35">
      <c r="B89" s="108" t="s">
        <v>373</v>
      </c>
      <c r="L89" s="88"/>
      <c r="M89" s="88"/>
    </row>
    <row r="90" spans="1:13" s="87" customFormat="1" x14ac:dyDescent="0.35">
      <c r="B90" s="85"/>
      <c r="L90" s="88"/>
      <c r="M90" s="88"/>
    </row>
    <row r="91" spans="1:13" s="87" customFormat="1" x14ac:dyDescent="0.35">
      <c r="A91" s="106" t="s">
        <v>374</v>
      </c>
      <c r="B91" s="107" t="s">
        <v>375</v>
      </c>
      <c r="L91" s="88"/>
      <c r="M91" s="88"/>
    </row>
    <row r="92" spans="1:13" s="87" customFormat="1" x14ac:dyDescent="0.35">
      <c r="B92" s="85"/>
      <c r="L92" s="88"/>
      <c r="M92" s="88"/>
    </row>
    <row r="93" spans="1:13" s="87" customFormat="1" x14ac:dyDescent="0.35">
      <c r="A93" s="106" t="s">
        <v>376</v>
      </c>
      <c r="B93" s="107" t="s">
        <v>377</v>
      </c>
      <c r="L93" s="88"/>
      <c r="M93" s="88"/>
    </row>
  </sheetData>
  <mergeCells count="17">
    <mergeCell ref="P64:P65"/>
    <mergeCell ref="K64:K65"/>
    <mergeCell ref="B64:B65"/>
    <mergeCell ref="C64:C65"/>
    <mergeCell ref="D64:G64"/>
    <mergeCell ref="H64:H65"/>
    <mergeCell ref="I64:I65"/>
    <mergeCell ref="J64:J65"/>
    <mergeCell ref="L46:M46"/>
    <mergeCell ref="A1:H1"/>
    <mergeCell ref="A2:H2"/>
    <mergeCell ref="N64:N65"/>
    <mergeCell ref="O64:O65"/>
    <mergeCell ref="L36:M36"/>
    <mergeCell ref="L38:M38"/>
    <mergeCell ref="L41:L42"/>
    <mergeCell ref="K41:K42"/>
  </mergeCells>
  <hyperlinks>
    <hyperlink ref="L19" location="'GSTR-9'!A22" display="Inward supplies on which tax is to be paid on reverse charge basis" xr:uid="{B4A60FE5-5B46-4BB9-9217-1D6F17051D98}"/>
    <hyperlink ref="L36:M36" location="'GSTR-9'!A53" display="Total amount of input tax credit availed through FORM GSTR-3B (sum total of Table 4A of FORM GSTR-3B)" xr:uid="{E30D402D-5898-4250-8747-A9668E504EA4}"/>
    <hyperlink ref="L38:M38" location="'GSTR-9'!A65" display="Import of services (excluding inward supplies from SEZs)" xr:uid="{0DBBABC3-2A3E-4E37-8CB9-033A5FE66890}"/>
    <hyperlink ref="L40" location="'GSTR-9'!A66" display="Input Tax credit received from ISD" xr:uid="{3F684B9A-6745-49C6-82EE-68B60F8E0EA4}"/>
    <hyperlink ref="L37" location="'GSTR-9'!A64" display="Import of goods (including supplies from SEZs)" xr:uid="{59BC98D3-E9DE-46AD-A842-DBAC5CB9DD5C}"/>
    <hyperlink ref="L41:L42" location="'GSTR-9'!A54" display="Inward supplies (other than imports and inward supplies liable to reverse charge but includes services received from SEZs)" xr:uid="{65988193-3703-420D-B4AE-C298B3F7DDEC}"/>
    <hyperlink ref="L39" location="'GSTR-9'!A57" display="Inward supplies received from unregistered persons liable to reverse charge (other than B above) on which tax is paid &amp; ITC availed" xr:uid="{C12872AA-EEB7-448D-AACF-043F41D4759E}"/>
    <hyperlink ref="L46:M46" location="'GSTR-9'!A78" display="As per Rule 37" xr:uid="{88D84505-05B3-4F73-9F62-49B2B9B6EE9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AEE0E-D875-4F8A-87E1-5AAA89CD96BB}">
  <dimension ref="A1:V225"/>
  <sheetViews>
    <sheetView showGridLines="0" topLeftCell="A188" zoomScale="70" zoomScaleNormal="70" workbookViewId="0">
      <selection activeCell="A194" sqref="A194"/>
    </sheetView>
  </sheetViews>
  <sheetFormatPr defaultColWidth="8.33203125" defaultRowHeight="23.25" x14ac:dyDescent="0.35"/>
  <cols>
    <col min="1" max="1" width="17.1640625" style="194" customWidth="1"/>
    <col min="2" max="2" width="12.83203125" style="194" customWidth="1"/>
    <col min="3" max="3" width="41.33203125" style="194" customWidth="1"/>
    <col min="4" max="4" width="26.83203125" style="194" customWidth="1"/>
    <col min="5" max="5" width="13.5" style="194" customWidth="1"/>
    <col min="6" max="6" width="13.83203125" style="194" customWidth="1"/>
    <col min="7" max="7" width="16.6640625" style="194" customWidth="1"/>
    <col min="8" max="8" width="13.6640625" style="194" customWidth="1"/>
    <col min="9" max="9" width="11.1640625" style="194" customWidth="1"/>
    <col min="10" max="10" width="13.5" style="194" customWidth="1"/>
    <col min="11" max="11" width="17.33203125" style="194" customWidth="1"/>
    <col min="12" max="16" width="6.83203125" style="194" hidden="1" customWidth="1"/>
    <col min="17" max="17" width="4.1640625" style="194" hidden="1" customWidth="1"/>
    <col min="18" max="16384" width="8.33203125" style="194"/>
  </cols>
  <sheetData>
    <row r="1" spans="1:17" s="111" customFormat="1" x14ac:dyDescent="0.35">
      <c r="Q1" s="112"/>
    </row>
    <row r="2" spans="1:17" s="111" customFormat="1" ht="25.5" x14ac:dyDescent="0.35">
      <c r="A2" s="459" t="s">
        <v>184</v>
      </c>
      <c r="B2" s="459"/>
      <c r="C2" s="459"/>
      <c r="D2" s="459"/>
      <c r="E2" s="459"/>
      <c r="F2" s="459"/>
      <c r="G2" s="459"/>
      <c r="H2" s="459"/>
      <c r="I2" s="459"/>
      <c r="J2" s="459"/>
      <c r="K2" s="459"/>
      <c r="Q2" s="112"/>
    </row>
    <row r="3" spans="1:17" s="111" customFormat="1" x14ac:dyDescent="0.35">
      <c r="A3" s="460" t="s">
        <v>185</v>
      </c>
      <c r="B3" s="460"/>
      <c r="C3" s="460"/>
      <c r="D3" s="460"/>
      <c r="E3" s="460"/>
      <c r="F3" s="460"/>
      <c r="G3" s="460"/>
      <c r="H3" s="460"/>
      <c r="I3" s="460"/>
      <c r="J3" s="460"/>
      <c r="K3" s="460"/>
      <c r="Q3" s="112"/>
    </row>
    <row r="4" spans="1:17" s="111" customFormat="1" x14ac:dyDescent="0.35">
      <c r="A4" s="461" t="s">
        <v>186</v>
      </c>
      <c r="B4" s="461"/>
      <c r="C4" s="461"/>
      <c r="D4" s="461"/>
      <c r="E4" s="461"/>
      <c r="F4" s="461"/>
      <c r="G4" s="461"/>
      <c r="H4" s="461"/>
      <c r="I4" s="461"/>
      <c r="J4" s="461"/>
      <c r="K4" s="461"/>
      <c r="Q4" s="113" t="s">
        <v>454</v>
      </c>
    </row>
    <row r="5" spans="1:17" s="111" customFormat="1" x14ac:dyDescent="0.35">
      <c r="Q5" s="112"/>
    </row>
    <row r="6" spans="1:17" s="111" customFormat="1" x14ac:dyDescent="0.35">
      <c r="J6" s="112" t="s">
        <v>187</v>
      </c>
      <c r="K6" s="112"/>
      <c r="Q6" s="112"/>
    </row>
    <row r="7" spans="1:17" s="111" customFormat="1" x14ac:dyDescent="0.35">
      <c r="J7" s="112" t="s">
        <v>188</v>
      </c>
      <c r="K7" s="112"/>
      <c r="Q7" s="112"/>
    </row>
    <row r="8" spans="1:17" s="111" customFormat="1" x14ac:dyDescent="0.35">
      <c r="Q8" s="112"/>
    </row>
    <row r="9" spans="1:17" s="111" customFormat="1" x14ac:dyDescent="0.35">
      <c r="A9" s="114">
        <v>1</v>
      </c>
      <c r="B9" s="114"/>
      <c r="C9" s="115" t="s">
        <v>7</v>
      </c>
      <c r="D9" s="112"/>
      <c r="Q9" s="112"/>
    </row>
    <row r="10" spans="1:17" s="111" customFormat="1" ht="46.5" x14ac:dyDescent="0.35">
      <c r="A10" s="114">
        <v>2</v>
      </c>
      <c r="B10" s="114" t="s">
        <v>189</v>
      </c>
      <c r="C10" s="115" t="s">
        <v>190</v>
      </c>
      <c r="D10" s="112"/>
      <c r="Q10" s="112"/>
    </row>
    <row r="11" spans="1:17" s="111" customFormat="1" x14ac:dyDescent="0.35">
      <c r="A11" s="114"/>
      <c r="B11" s="114" t="s">
        <v>191</v>
      </c>
      <c r="C11" s="115" t="s">
        <v>192</v>
      </c>
      <c r="D11" s="112"/>
      <c r="Q11" s="112"/>
    </row>
    <row r="12" spans="1:17" s="111" customFormat="1" ht="69.75" x14ac:dyDescent="0.35">
      <c r="A12" s="114">
        <v>3</v>
      </c>
      <c r="B12" s="114" t="s">
        <v>189</v>
      </c>
      <c r="C12" s="115" t="s">
        <v>193</v>
      </c>
      <c r="D12" s="116"/>
      <c r="Q12" s="112"/>
    </row>
    <row r="13" spans="1:17" s="111" customFormat="1" ht="46.5" x14ac:dyDescent="0.35">
      <c r="A13" s="114"/>
      <c r="B13" s="114" t="s">
        <v>191</v>
      </c>
      <c r="C13" s="115" t="s">
        <v>194</v>
      </c>
      <c r="D13" s="116"/>
      <c r="Q13" s="112"/>
    </row>
    <row r="14" spans="1:17" s="111" customFormat="1" x14ac:dyDescent="0.35">
      <c r="Q14" s="112"/>
    </row>
    <row r="15" spans="1:17" s="111" customFormat="1" x14ac:dyDescent="0.35">
      <c r="Q15" s="112"/>
    </row>
    <row r="16" spans="1:17" s="111" customFormat="1" ht="36.75" customHeight="1" x14ac:dyDescent="0.35">
      <c r="A16" s="216">
        <v>4</v>
      </c>
      <c r="B16" s="117" t="s">
        <v>195</v>
      </c>
      <c r="Q16" s="112"/>
    </row>
    <row r="17" spans="1:17" s="111" customFormat="1" x14ac:dyDescent="0.35">
      <c r="A17" s="216"/>
      <c r="B17" s="117"/>
      <c r="K17" s="284" t="s">
        <v>483</v>
      </c>
      <c r="Q17" s="112"/>
    </row>
    <row r="18" spans="1:17" s="111" customFormat="1" x14ac:dyDescent="0.35">
      <c r="Q18" s="112"/>
    </row>
    <row r="19" spans="1:17" s="111" customFormat="1" ht="21.6" customHeight="1" x14ac:dyDescent="0.35">
      <c r="A19" s="462" t="s">
        <v>196</v>
      </c>
      <c r="B19" s="463" t="s">
        <v>197</v>
      </c>
      <c r="C19" s="464"/>
      <c r="D19" s="465"/>
      <c r="E19" s="118"/>
      <c r="F19" s="119"/>
      <c r="G19" s="463" t="s">
        <v>198</v>
      </c>
      <c r="H19" s="464"/>
      <c r="I19" s="464"/>
      <c r="J19" s="465"/>
      <c r="K19" s="462" t="s">
        <v>199</v>
      </c>
      <c r="Q19" s="112"/>
    </row>
    <row r="20" spans="1:17" s="111" customFormat="1" ht="78" customHeight="1" x14ac:dyDescent="0.35">
      <c r="A20" s="462"/>
      <c r="B20" s="214" t="s">
        <v>200</v>
      </c>
      <c r="C20" s="214" t="s">
        <v>201</v>
      </c>
      <c r="D20" s="214" t="s">
        <v>202</v>
      </c>
      <c r="E20" s="214" t="s">
        <v>203</v>
      </c>
      <c r="F20" s="214" t="s">
        <v>17</v>
      </c>
      <c r="G20" s="214" t="s">
        <v>20</v>
      </c>
      <c r="H20" s="214" t="s">
        <v>18</v>
      </c>
      <c r="I20" s="215" t="s">
        <v>119</v>
      </c>
      <c r="J20" s="215" t="s">
        <v>21</v>
      </c>
      <c r="K20" s="462"/>
      <c r="M20" s="120"/>
      <c r="N20" s="121"/>
      <c r="O20" s="120"/>
      <c r="Q20" s="112"/>
    </row>
    <row r="21" spans="1:17" s="287" customFormat="1" x14ac:dyDescent="0.35">
      <c r="A21" s="290">
        <v>1</v>
      </c>
      <c r="B21" s="290">
        <v>2</v>
      </c>
      <c r="C21" s="290">
        <v>3</v>
      </c>
      <c r="D21" s="290">
        <v>4</v>
      </c>
      <c r="E21" s="290">
        <v>5</v>
      </c>
      <c r="F21" s="290">
        <v>6</v>
      </c>
      <c r="G21" s="290">
        <v>7</v>
      </c>
      <c r="H21" s="290">
        <v>8</v>
      </c>
      <c r="I21" s="290">
        <v>9</v>
      </c>
      <c r="J21" s="290">
        <v>10</v>
      </c>
      <c r="K21" s="290">
        <v>11</v>
      </c>
      <c r="M21" s="288"/>
      <c r="N21" s="291"/>
      <c r="O21" s="288"/>
      <c r="Q21" s="289"/>
    </row>
    <row r="22" spans="1:17" s="111" customFormat="1" x14ac:dyDescent="0.35">
      <c r="A22" s="122"/>
      <c r="B22" s="122"/>
      <c r="C22" s="122"/>
      <c r="D22" s="122"/>
      <c r="E22" s="123"/>
      <c r="F22" s="122"/>
      <c r="G22" s="122"/>
      <c r="H22" s="122"/>
      <c r="I22" s="124"/>
      <c r="J22" s="124"/>
      <c r="K22" s="122"/>
      <c r="M22" s="120"/>
      <c r="N22" s="120"/>
      <c r="O22" s="120"/>
      <c r="Q22" s="112"/>
    </row>
    <row r="23" spans="1:17" s="111" customFormat="1" x14ac:dyDescent="0.35">
      <c r="A23" s="125" t="s">
        <v>204</v>
      </c>
      <c r="B23" s="122"/>
      <c r="C23" s="122"/>
      <c r="D23" s="122"/>
      <c r="E23" s="123"/>
      <c r="F23" s="122"/>
      <c r="G23" s="122"/>
      <c r="H23" s="122"/>
      <c r="I23" s="124"/>
      <c r="J23" s="124"/>
      <c r="K23" s="122"/>
      <c r="M23" s="120"/>
      <c r="N23" s="120"/>
      <c r="O23" s="120"/>
      <c r="Q23" s="112"/>
    </row>
    <row r="24" spans="1:17" s="111" customFormat="1" x14ac:dyDescent="0.35">
      <c r="A24" s="125"/>
      <c r="B24" s="122"/>
      <c r="C24" s="122"/>
      <c r="D24" s="122"/>
      <c r="E24" s="123"/>
      <c r="F24" s="126"/>
      <c r="G24" s="122"/>
      <c r="H24" s="122"/>
      <c r="I24" s="124"/>
      <c r="J24" s="127"/>
      <c r="K24" s="122"/>
      <c r="M24" s="120"/>
      <c r="N24" s="120"/>
      <c r="O24" s="120"/>
      <c r="Q24" s="112"/>
    </row>
    <row r="25" spans="1:17" s="111" customFormat="1" x14ac:dyDescent="0.35">
      <c r="A25" s="125"/>
      <c r="B25" s="122"/>
      <c r="C25" s="122"/>
      <c r="D25" s="122"/>
      <c r="E25" s="123"/>
      <c r="F25" s="126"/>
      <c r="G25" s="122"/>
      <c r="H25" s="122"/>
      <c r="I25" s="124"/>
      <c r="J25" s="127"/>
      <c r="K25" s="122"/>
      <c r="M25" s="120"/>
      <c r="N25" s="120"/>
      <c r="O25" s="120"/>
      <c r="Q25" s="112"/>
    </row>
    <row r="26" spans="1:17" s="111" customFormat="1" x14ac:dyDescent="0.35">
      <c r="A26" s="125"/>
      <c r="B26" s="122"/>
      <c r="C26" s="122"/>
      <c r="D26" s="122"/>
      <c r="E26" s="123"/>
      <c r="F26" s="126"/>
      <c r="G26" s="122"/>
      <c r="H26" s="122"/>
      <c r="I26" s="124"/>
      <c r="J26" s="127"/>
      <c r="K26" s="122"/>
      <c r="M26" s="120"/>
      <c r="N26" s="120"/>
      <c r="O26" s="120"/>
      <c r="Q26" s="112"/>
    </row>
    <row r="27" spans="1:17" s="111" customFormat="1" ht="25.9" customHeight="1" x14ac:dyDescent="0.35">
      <c r="A27" s="125" t="s">
        <v>205</v>
      </c>
      <c r="B27" s="122"/>
      <c r="C27" s="122"/>
      <c r="D27" s="122"/>
      <c r="E27" s="123"/>
      <c r="F27" s="126"/>
      <c r="G27" s="122"/>
      <c r="H27" s="122"/>
      <c r="I27" s="124"/>
      <c r="J27" s="127"/>
      <c r="K27" s="122"/>
      <c r="M27" s="120"/>
      <c r="N27" s="120"/>
      <c r="O27" s="120"/>
      <c r="P27" s="128" t="s">
        <v>394</v>
      </c>
      <c r="Q27" s="210" t="s">
        <v>54</v>
      </c>
    </row>
    <row r="28" spans="1:17" s="111" customFormat="1" x14ac:dyDescent="0.35">
      <c r="A28" s="125"/>
      <c r="B28" s="122"/>
      <c r="C28" s="122"/>
      <c r="D28" s="122"/>
      <c r="E28" s="123"/>
      <c r="F28" s="126"/>
      <c r="G28" s="122"/>
      <c r="H28" s="122"/>
      <c r="I28" s="124"/>
      <c r="J28" s="127"/>
      <c r="K28" s="122"/>
      <c r="M28" s="120"/>
      <c r="N28" s="120"/>
      <c r="O28" s="120"/>
      <c r="Q28" s="112"/>
    </row>
    <row r="29" spans="1:17" s="111" customFormat="1" x14ac:dyDescent="0.35">
      <c r="A29" s="125"/>
      <c r="B29" s="122"/>
      <c r="C29" s="122"/>
      <c r="D29" s="122"/>
      <c r="E29" s="123"/>
      <c r="F29" s="126"/>
      <c r="G29" s="122"/>
      <c r="H29" s="122"/>
      <c r="I29" s="124"/>
      <c r="J29" s="127"/>
      <c r="K29" s="122"/>
      <c r="M29" s="120"/>
      <c r="N29" s="120"/>
      <c r="O29" s="120"/>
      <c r="Q29" s="112"/>
    </row>
    <row r="30" spans="1:17" s="111" customFormat="1" x14ac:dyDescent="0.35">
      <c r="A30" s="125" t="s">
        <v>206</v>
      </c>
      <c r="B30" s="122"/>
      <c r="C30" s="122"/>
      <c r="D30" s="122"/>
      <c r="E30" s="123"/>
      <c r="F30" s="126"/>
      <c r="G30" s="122"/>
      <c r="H30" s="122"/>
      <c r="I30" s="124"/>
      <c r="J30" s="127"/>
      <c r="K30" s="122"/>
      <c r="M30" s="120"/>
      <c r="N30" s="120"/>
      <c r="O30" s="120"/>
      <c r="Q30" s="112"/>
    </row>
    <row r="31" spans="1:17" s="111" customFormat="1" x14ac:dyDescent="0.35">
      <c r="A31" s="125" t="s">
        <v>211</v>
      </c>
      <c r="B31" s="122"/>
      <c r="C31" s="122"/>
      <c r="D31" s="122"/>
      <c r="E31" s="123"/>
      <c r="F31" s="126"/>
      <c r="G31" s="122"/>
      <c r="H31" s="122"/>
      <c r="I31" s="124"/>
      <c r="J31" s="127"/>
      <c r="K31" s="122"/>
      <c r="M31" s="120"/>
      <c r="N31" s="120"/>
      <c r="O31" s="120"/>
      <c r="Q31" s="112"/>
    </row>
    <row r="32" spans="1:17" s="111" customFormat="1" x14ac:dyDescent="0.35">
      <c r="A32" s="125"/>
      <c r="B32" s="122"/>
      <c r="C32" s="122"/>
      <c r="D32" s="122"/>
      <c r="E32" s="123"/>
      <c r="F32" s="126"/>
      <c r="G32" s="122"/>
      <c r="H32" s="122"/>
      <c r="I32" s="124"/>
      <c r="J32" s="127"/>
      <c r="K32" s="122"/>
      <c r="M32" s="120"/>
      <c r="N32" s="120"/>
      <c r="O32" s="120"/>
      <c r="Q32" s="112"/>
    </row>
    <row r="33" spans="1:18" s="111" customFormat="1" x14ac:dyDescent="0.35">
      <c r="A33" s="129"/>
      <c r="B33" s="129"/>
      <c r="C33" s="130"/>
      <c r="D33" s="131"/>
      <c r="E33" s="123"/>
      <c r="F33" s="132"/>
      <c r="G33" s="131"/>
      <c r="H33" s="131"/>
      <c r="I33" s="131"/>
      <c r="J33" s="132"/>
      <c r="K33" s="129"/>
      <c r="M33" s="120"/>
      <c r="N33" s="120"/>
      <c r="O33" s="120"/>
      <c r="Q33" s="112"/>
    </row>
    <row r="34" spans="1:18" s="111" customFormat="1" x14ac:dyDescent="0.35">
      <c r="P34" s="120"/>
      <c r="Q34" s="133"/>
      <c r="R34" s="120"/>
    </row>
    <row r="35" spans="1:18" s="111" customFormat="1" x14ac:dyDescent="0.35">
      <c r="P35" s="121"/>
      <c r="Q35" s="134"/>
      <c r="R35" s="120"/>
    </row>
    <row r="36" spans="1:18" s="111" customFormat="1" x14ac:dyDescent="0.35">
      <c r="A36" s="216">
        <v>5</v>
      </c>
      <c r="B36" s="135" t="s">
        <v>207</v>
      </c>
      <c r="P36" s="121"/>
      <c r="Q36" s="134"/>
      <c r="R36" s="120"/>
    </row>
    <row r="37" spans="1:18" s="111" customFormat="1" x14ac:dyDescent="0.35">
      <c r="P37" s="136"/>
      <c r="Q37" s="137"/>
      <c r="R37" s="120"/>
    </row>
    <row r="38" spans="1:18" s="111" customFormat="1" ht="22.9" customHeight="1" x14ac:dyDescent="0.35">
      <c r="A38" s="462" t="s">
        <v>208</v>
      </c>
      <c r="B38" s="463" t="s">
        <v>197</v>
      </c>
      <c r="C38" s="464"/>
      <c r="D38" s="465"/>
      <c r="E38" s="118"/>
      <c r="F38" s="138"/>
      <c r="G38" s="466" t="s">
        <v>198</v>
      </c>
      <c r="H38" s="466"/>
      <c r="Q38" s="112"/>
    </row>
    <row r="39" spans="1:18" s="111" customFormat="1" ht="67.5" x14ac:dyDescent="0.35">
      <c r="A39" s="462"/>
      <c r="B39" s="214" t="s">
        <v>200</v>
      </c>
      <c r="C39" s="214" t="s">
        <v>201</v>
      </c>
      <c r="D39" s="214" t="s">
        <v>202</v>
      </c>
      <c r="E39" s="214" t="s">
        <v>203</v>
      </c>
      <c r="F39" s="214" t="s">
        <v>17</v>
      </c>
      <c r="G39" s="139" t="s">
        <v>20</v>
      </c>
      <c r="H39" s="213" t="s">
        <v>21</v>
      </c>
      <c r="Q39" s="112"/>
    </row>
    <row r="40" spans="1:18" s="287" customFormat="1" x14ac:dyDescent="0.35">
      <c r="A40" s="290">
        <v>1</v>
      </c>
      <c r="B40" s="290">
        <v>2</v>
      </c>
      <c r="C40" s="290">
        <v>3</v>
      </c>
      <c r="D40" s="290">
        <v>4</v>
      </c>
      <c r="E40" s="290">
        <v>5</v>
      </c>
      <c r="F40" s="290">
        <v>6</v>
      </c>
      <c r="G40" s="290">
        <v>7</v>
      </c>
      <c r="H40" s="292">
        <v>8</v>
      </c>
      <c r="Q40" s="289"/>
    </row>
    <row r="41" spans="1:18" s="111" customFormat="1" x14ac:dyDescent="0.35">
      <c r="A41" s="140"/>
      <c r="B41" s="140"/>
      <c r="C41" s="140"/>
      <c r="D41" s="140"/>
      <c r="E41" s="140"/>
      <c r="F41" s="140"/>
      <c r="G41" s="140"/>
      <c r="H41" s="140"/>
      <c r="Q41" s="112"/>
    </row>
    <row r="42" spans="1:18" s="111" customFormat="1" x14ac:dyDescent="0.35">
      <c r="A42" s="135" t="s">
        <v>209</v>
      </c>
      <c r="Q42" s="112"/>
    </row>
    <row r="43" spans="1:18" s="111" customFormat="1" x14ac:dyDescent="0.35">
      <c r="A43" s="141"/>
      <c r="B43" s="142"/>
      <c r="C43" s="143"/>
      <c r="D43" s="144"/>
      <c r="E43" s="145"/>
      <c r="F43" s="145"/>
      <c r="G43" s="145"/>
      <c r="H43" s="116"/>
      <c r="Q43" s="112"/>
    </row>
    <row r="44" spans="1:18" s="111" customFormat="1" x14ac:dyDescent="0.35">
      <c r="A44" s="141"/>
      <c r="B44" s="142"/>
      <c r="C44" s="143"/>
      <c r="D44" s="144"/>
      <c r="E44" s="145"/>
      <c r="F44" s="145"/>
      <c r="G44" s="145"/>
      <c r="H44" s="116"/>
      <c r="Q44" s="112"/>
    </row>
    <row r="45" spans="1:18" s="111" customFormat="1" x14ac:dyDescent="0.35">
      <c r="A45" s="141"/>
      <c r="B45" s="142"/>
      <c r="C45" s="143"/>
      <c r="D45" s="144"/>
      <c r="E45" s="145"/>
      <c r="F45" s="145"/>
      <c r="G45" s="145"/>
      <c r="H45" s="116"/>
      <c r="Q45" s="112"/>
    </row>
    <row r="46" spans="1:18" s="111" customFormat="1" x14ac:dyDescent="0.35">
      <c r="Q46" s="112"/>
    </row>
    <row r="47" spans="1:18" s="111" customFormat="1" x14ac:dyDescent="0.35">
      <c r="A47" s="135" t="s">
        <v>210</v>
      </c>
      <c r="Q47" s="112"/>
    </row>
    <row r="48" spans="1:18" s="111" customFormat="1" x14ac:dyDescent="0.35">
      <c r="A48" s="125" t="s">
        <v>211</v>
      </c>
      <c r="B48" s="113"/>
      <c r="C48" s="112"/>
      <c r="D48" s="112"/>
      <c r="E48" s="112"/>
      <c r="F48" s="112"/>
      <c r="G48" s="112"/>
      <c r="H48" s="112"/>
      <c r="Q48" s="112"/>
    </row>
    <row r="49" spans="1:17" s="111" customFormat="1" x14ac:dyDescent="0.35">
      <c r="A49" s="112"/>
      <c r="B49" s="112"/>
      <c r="C49" s="112"/>
      <c r="D49" s="112"/>
      <c r="E49" s="112"/>
      <c r="F49" s="112"/>
      <c r="G49" s="112"/>
      <c r="H49" s="112"/>
      <c r="Q49" s="112"/>
    </row>
    <row r="50" spans="1:17" s="111" customFormat="1" x14ac:dyDescent="0.35">
      <c r="A50" s="112"/>
      <c r="B50" s="112"/>
      <c r="C50" s="112"/>
      <c r="D50" s="112"/>
      <c r="E50" s="112"/>
      <c r="F50" s="112"/>
      <c r="G50" s="112"/>
      <c r="H50" s="112"/>
      <c r="Q50" s="112"/>
    </row>
    <row r="51" spans="1:17" s="111" customFormat="1" x14ac:dyDescent="0.35">
      <c r="Q51" s="112"/>
    </row>
    <row r="52" spans="1:17" s="111" customFormat="1" x14ac:dyDescent="0.35">
      <c r="A52" s="216">
        <v>6</v>
      </c>
      <c r="B52" s="135" t="s">
        <v>212</v>
      </c>
      <c r="C52" s="135"/>
      <c r="D52" s="135"/>
      <c r="Q52" s="112"/>
    </row>
    <row r="53" spans="1:17" s="111" customFormat="1" x14ac:dyDescent="0.35">
      <c r="Q53" s="112"/>
    </row>
    <row r="54" spans="1:17" s="111" customFormat="1" ht="45" customHeight="1" x14ac:dyDescent="0.35">
      <c r="A54" s="466" t="s">
        <v>196</v>
      </c>
      <c r="B54" s="466" t="s">
        <v>197</v>
      </c>
      <c r="C54" s="466"/>
      <c r="D54" s="466"/>
      <c r="E54" s="466" t="s">
        <v>213</v>
      </c>
      <c r="F54" s="466"/>
      <c r="G54" s="466" t="s">
        <v>214</v>
      </c>
      <c r="H54" s="466"/>
      <c r="I54" s="466"/>
      <c r="Q54" s="112"/>
    </row>
    <row r="55" spans="1:17" s="111" customFormat="1" ht="45.6" customHeight="1" x14ac:dyDescent="0.35">
      <c r="A55" s="466"/>
      <c r="B55" s="213" t="s">
        <v>200</v>
      </c>
      <c r="C55" s="213" t="s">
        <v>201</v>
      </c>
      <c r="D55" s="213" t="s">
        <v>202</v>
      </c>
      <c r="E55" s="213" t="s">
        <v>200</v>
      </c>
      <c r="F55" s="213" t="s">
        <v>201</v>
      </c>
      <c r="G55" s="213" t="s">
        <v>203</v>
      </c>
      <c r="H55" s="213" t="s">
        <v>17</v>
      </c>
      <c r="I55" s="213" t="s">
        <v>215</v>
      </c>
      <c r="Q55" s="112"/>
    </row>
    <row r="56" spans="1:17" s="111" customFormat="1" x14ac:dyDescent="0.35">
      <c r="A56" s="114">
        <v>1</v>
      </c>
      <c r="B56" s="114">
        <v>2</v>
      </c>
      <c r="C56" s="114">
        <v>3</v>
      </c>
      <c r="D56" s="114">
        <v>4</v>
      </c>
      <c r="E56" s="114">
        <v>5</v>
      </c>
      <c r="F56" s="114">
        <v>6</v>
      </c>
      <c r="G56" s="114">
        <v>7</v>
      </c>
      <c r="H56" s="114">
        <v>8</v>
      </c>
      <c r="I56" s="114">
        <v>9</v>
      </c>
      <c r="Q56" s="112"/>
    </row>
    <row r="57" spans="1:17" s="111" customFormat="1" x14ac:dyDescent="0.35">
      <c r="B57" s="114"/>
      <c r="C57" s="114"/>
      <c r="D57" s="114"/>
      <c r="E57" s="114"/>
      <c r="F57" s="114"/>
      <c r="G57" s="114"/>
      <c r="H57" s="114"/>
      <c r="I57" s="114"/>
      <c r="Q57" s="112"/>
    </row>
    <row r="58" spans="1:17" s="111" customFormat="1" ht="27.6" customHeight="1" x14ac:dyDescent="0.35">
      <c r="A58" s="146" t="s">
        <v>216</v>
      </c>
      <c r="B58" s="147"/>
      <c r="C58" s="147"/>
      <c r="D58" s="147"/>
      <c r="E58" s="147"/>
      <c r="F58" s="147"/>
      <c r="G58" s="147"/>
      <c r="H58" s="147"/>
      <c r="I58" s="147"/>
      <c r="P58" s="128" t="s">
        <v>378</v>
      </c>
      <c r="Q58" s="210" t="s">
        <v>28</v>
      </c>
    </row>
    <row r="59" spans="1:17" s="111" customFormat="1" ht="25.9" customHeight="1" x14ac:dyDescent="0.35">
      <c r="A59" s="114"/>
      <c r="B59" s="148"/>
      <c r="C59" s="114"/>
      <c r="D59" s="114"/>
      <c r="E59" s="114"/>
      <c r="F59" s="114"/>
      <c r="G59" s="114"/>
      <c r="H59" s="114"/>
      <c r="I59" s="114"/>
      <c r="P59" s="128" t="s">
        <v>392</v>
      </c>
      <c r="Q59" s="96" t="s">
        <v>52</v>
      </c>
    </row>
    <row r="60" spans="1:17" s="111" customFormat="1" x14ac:dyDescent="0.35">
      <c r="A60" s="114"/>
      <c r="B60" s="114"/>
      <c r="C60" s="114"/>
      <c r="D60" s="114"/>
      <c r="E60" s="114"/>
      <c r="F60" s="114"/>
      <c r="G60" s="114"/>
      <c r="H60" s="114"/>
      <c r="I60" s="114"/>
      <c r="Q60" s="112"/>
    </row>
    <row r="61" spans="1:17" s="111" customFormat="1" x14ac:dyDescent="0.35">
      <c r="A61" s="125" t="s">
        <v>217</v>
      </c>
      <c r="B61" s="114"/>
      <c r="C61" s="114"/>
      <c r="D61" s="114"/>
      <c r="E61" s="114"/>
      <c r="F61" s="114"/>
      <c r="G61" s="114"/>
      <c r="H61" s="114"/>
      <c r="I61" s="114"/>
      <c r="P61" s="128" t="s">
        <v>381</v>
      </c>
      <c r="Q61" s="75" t="s">
        <v>30</v>
      </c>
    </row>
    <row r="62" spans="1:17" s="111" customFormat="1" ht="30.6" customHeight="1" x14ac:dyDescent="0.35">
      <c r="A62" s="149"/>
      <c r="B62" s="114"/>
      <c r="C62" s="114"/>
      <c r="D62" s="114"/>
      <c r="E62" s="114"/>
      <c r="F62" s="114"/>
      <c r="G62" s="114"/>
      <c r="H62" s="114"/>
      <c r="I62" s="114"/>
      <c r="P62" s="128" t="s">
        <v>393</v>
      </c>
      <c r="Q62" s="96" t="s">
        <v>53</v>
      </c>
    </row>
    <row r="63" spans="1:17" s="111" customFormat="1" x14ac:dyDescent="0.35">
      <c r="A63" s="150"/>
      <c r="B63" s="114"/>
      <c r="C63" s="114"/>
      <c r="D63" s="114"/>
      <c r="E63" s="114"/>
      <c r="F63" s="114"/>
      <c r="G63" s="114"/>
      <c r="H63" s="114"/>
      <c r="I63" s="114"/>
      <c r="Q63" s="112"/>
    </row>
    <row r="64" spans="1:17" s="111" customFormat="1" x14ac:dyDescent="0.35">
      <c r="A64" s="151" t="s">
        <v>218</v>
      </c>
      <c r="B64" s="114"/>
      <c r="C64" s="114"/>
      <c r="D64" s="114"/>
      <c r="E64" s="114"/>
      <c r="F64" s="114"/>
      <c r="G64" s="114"/>
      <c r="H64" s="114"/>
      <c r="I64" s="114"/>
      <c r="P64" s="128" t="s">
        <v>382</v>
      </c>
      <c r="Q64" s="75" t="s">
        <v>32</v>
      </c>
    </row>
    <row r="65" spans="1:17" s="111" customFormat="1" x14ac:dyDescent="0.35">
      <c r="A65" s="112"/>
      <c r="B65" s="152"/>
      <c r="C65" s="153"/>
      <c r="D65" s="154"/>
      <c r="E65" s="155"/>
      <c r="F65" s="156"/>
      <c r="G65" s="154"/>
      <c r="H65" s="157"/>
      <c r="I65" s="154"/>
      <c r="Q65" s="112"/>
    </row>
    <row r="66" spans="1:17" s="111" customFormat="1" x14ac:dyDescent="0.35">
      <c r="A66" s="112"/>
      <c r="B66" s="152"/>
      <c r="C66" s="153"/>
      <c r="D66" s="154"/>
      <c r="E66" s="155"/>
      <c r="F66" s="156"/>
      <c r="G66" s="154"/>
      <c r="H66" s="157"/>
      <c r="I66" s="154"/>
      <c r="Q66" s="112"/>
    </row>
    <row r="67" spans="1:17" s="111" customFormat="1" x14ac:dyDescent="0.35">
      <c r="Q67" s="112"/>
    </row>
    <row r="68" spans="1:17" s="111" customFormat="1" x14ac:dyDescent="0.35">
      <c r="A68" s="216">
        <v>7</v>
      </c>
      <c r="B68" s="135" t="s">
        <v>219</v>
      </c>
      <c r="Q68" s="112"/>
    </row>
    <row r="69" spans="1:17" s="111" customFormat="1" x14ac:dyDescent="0.35">
      <c r="Q69" s="112"/>
    </row>
    <row r="70" spans="1:17" s="111" customFormat="1" ht="30" customHeight="1" x14ac:dyDescent="0.35">
      <c r="A70" s="466" t="s">
        <v>220</v>
      </c>
      <c r="B70" s="466" t="s">
        <v>221</v>
      </c>
      <c r="C70" s="466" t="s">
        <v>198</v>
      </c>
      <c r="D70" s="466"/>
      <c r="E70" s="466"/>
      <c r="F70" s="466"/>
      <c r="Q70" s="112"/>
    </row>
    <row r="71" spans="1:17" s="111" customFormat="1" ht="67.5" x14ac:dyDescent="0.35">
      <c r="A71" s="466"/>
      <c r="B71" s="466"/>
      <c r="C71" s="213" t="s">
        <v>222</v>
      </c>
      <c r="D71" s="213" t="s">
        <v>223</v>
      </c>
      <c r="E71" s="213" t="s">
        <v>224</v>
      </c>
      <c r="F71" s="213" t="s">
        <v>21</v>
      </c>
      <c r="Q71" s="112"/>
    </row>
    <row r="72" spans="1:17" s="111" customFormat="1" x14ac:dyDescent="0.35">
      <c r="A72" s="114">
        <v>1</v>
      </c>
      <c r="B72" s="114">
        <v>2</v>
      </c>
      <c r="C72" s="114">
        <v>3</v>
      </c>
      <c r="D72" s="114">
        <v>4</v>
      </c>
      <c r="E72" s="114">
        <v>5</v>
      </c>
      <c r="F72" s="114">
        <v>6</v>
      </c>
      <c r="Q72" s="112"/>
    </row>
    <row r="73" spans="1:17" s="111" customFormat="1" x14ac:dyDescent="0.35">
      <c r="Q73" s="112"/>
    </row>
    <row r="74" spans="1:17" s="111" customFormat="1" x14ac:dyDescent="0.35">
      <c r="A74" s="135" t="s">
        <v>225</v>
      </c>
      <c r="B74" s="135" t="s">
        <v>226</v>
      </c>
      <c r="Q74" s="112"/>
    </row>
    <row r="75" spans="1:17" s="111" customFormat="1" x14ac:dyDescent="0.35">
      <c r="A75" s="135" t="s">
        <v>227</v>
      </c>
      <c r="B75" s="117" t="s">
        <v>228</v>
      </c>
      <c r="Q75" s="112"/>
    </row>
    <row r="76" spans="1:17" s="111" customFormat="1" x14ac:dyDescent="0.35">
      <c r="A76" s="112"/>
      <c r="B76" s="158"/>
      <c r="C76" s="159"/>
      <c r="D76" s="116"/>
      <c r="E76" s="116"/>
      <c r="F76" s="116"/>
      <c r="Q76" s="112"/>
    </row>
    <row r="77" spans="1:17" s="111" customFormat="1" x14ac:dyDescent="0.35">
      <c r="A77" s="112"/>
      <c r="B77" s="133"/>
      <c r="C77" s="112"/>
      <c r="D77" s="112"/>
      <c r="E77" s="112"/>
      <c r="F77" s="112"/>
      <c r="Q77" s="112"/>
    </row>
    <row r="78" spans="1:17" s="111" customFormat="1" x14ac:dyDescent="0.35">
      <c r="B78" s="120"/>
      <c r="Q78" s="112"/>
    </row>
    <row r="79" spans="1:17" s="111" customFormat="1" x14ac:dyDescent="0.35">
      <c r="A79" s="135" t="s">
        <v>229</v>
      </c>
      <c r="B79" s="160" t="s">
        <v>230</v>
      </c>
      <c r="Q79" s="112"/>
    </row>
    <row r="80" spans="1:17" s="111" customFormat="1" x14ac:dyDescent="0.35">
      <c r="A80" s="116"/>
      <c r="B80" s="158"/>
      <c r="C80" s="159"/>
      <c r="D80" s="116"/>
      <c r="E80" s="116"/>
      <c r="F80" s="116"/>
      <c r="Q80" s="112"/>
    </row>
    <row r="81" spans="1:17" s="111" customFormat="1" x14ac:dyDescent="0.35">
      <c r="A81" s="116"/>
      <c r="B81" s="158"/>
      <c r="C81" s="159"/>
      <c r="D81" s="116"/>
      <c r="E81" s="116"/>
      <c r="F81" s="116"/>
      <c r="Q81" s="112"/>
    </row>
    <row r="82" spans="1:17" s="111" customFormat="1" x14ac:dyDescent="0.35">
      <c r="A82" s="116"/>
      <c r="B82" s="158"/>
      <c r="C82" s="159"/>
      <c r="D82" s="116"/>
      <c r="E82" s="116"/>
      <c r="F82" s="116"/>
      <c r="Q82" s="112"/>
    </row>
    <row r="83" spans="1:17" s="111" customFormat="1" x14ac:dyDescent="0.35">
      <c r="A83" s="161"/>
      <c r="B83" s="162"/>
      <c r="C83" s="161"/>
      <c r="D83" s="161"/>
      <c r="E83" s="161"/>
      <c r="F83" s="161"/>
      <c r="Q83" s="112"/>
    </row>
    <row r="84" spans="1:17" s="111" customFormat="1" x14ac:dyDescent="0.35">
      <c r="A84" s="161"/>
      <c r="B84" s="162"/>
      <c r="C84" s="161"/>
      <c r="D84" s="161"/>
      <c r="E84" s="161"/>
      <c r="F84" s="161"/>
      <c r="Q84" s="112"/>
    </row>
    <row r="85" spans="1:17" s="111" customFormat="1" x14ac:dyDescent="0.35">
      <c r="A85" s="163" t="s">
        <v>231</v>
      </c>
      <c r="B85" s="163" t="s">
        <v>232</v>
      </c>
      <c r="C85" s="164"/>
      <c r="D85" s="164"/>
      <c r="E85" s="164"/>
      <c r="F85" s="164"/>
      <c r="Q85" s="112"/>
    </row>
    <row r="86" spans="1:17" s="111" customFormat="1" x14ac:dyDescent="0.35">
      <c r="A86" s="133" t="s">
        <v>233</v>
      </c>
      <c r="B86" s="165" t="s">
        <v>234</v>
      </c>
      <c r="C86" s="133"/>
      <c r="D86" s="133" t="s">
        <v>235</v>
      </c>
      <c r="E86" s="133"/>
      <c r="F86" s="133"/>
      <c r="Q86" s="112"/>
    </row>
    <row r="87" spans="1:17" s="111" customFormat="1" x14ac:dyDescent="0.35">
      <c r="A87" s="133"/>
      <c r="B87" s="158"/>
      <c r="C87" s="158"/>
      <c r="D87" s="159"/>
      <c r="E87" s="159"/>
      <c r="F87" s="158"/>
      <c r="Q87" s="112"/>
    </row>
    <row r="88" spans="1:17" s="111" customFormat="1" x14ac:dyDescent="0.35">
      <c r="A88" s="133"/>
      <c r="B88" s="158"/>
      <c r="C88" s="158"/>
      <c r="D88" s="159"/>
      <c r="E88" s="159"/>
      <c r="F88" s="158"/>
      <c r="Q88" s="112"/>
    </row>
    <row r="89" spans="1:17" s="111" customFormat="1" x14ac:dyDescent="0.35">
      <c r="A89" s="133"/>
      <c r="B89" s="165"/>
      <c r="C89" s="158"/>
      <c r="D89" s="133"/>
      <c r="E89" s="133"/>
      <c r="F89" s="133"/>
      <c r="Q89" s="112"/>
    </row>
    <row r="90" spans="1:17" s="111" customFormat="1" x14ac:dyDescent="0.35">
      <c r="A90" s="133"/>
      <c r="B90" s="158"/>
      <c r="C90" s="158"/>
      <c r="D90" s="159"/>
      <c r="E90" s="159"/>
      <c r="F90" s="133"/>
      <c r="Q90" s="112"/>
    </row>
    <row r="91" spans="1:17" s="111" customFormat="1" x14ac:dyDescent="0.35">
      <c r="A91" s="133"/>
      <c r="B91" s="158"/>
      <c r="C91" s="158"/>
      <c r="D91" s="159"/>
      <c r="E91" s="159"/>
      <c r="F91" s="133"/>
      <c r="Q91" s="112"/>
    </row>
    <row r="92" spans="1:17" s="111" customFormat="1" x14ac:dyDescent="0.35">
      <c r="A92" s="164"/>
      <c r="B92" s="164"/>
      <c r="C92" s="164"/>
      <c r="D92" s="164"/>
      <c r="E92" s="164"/>
      <c r="F92" s="164"/>
      <c r="Q92" s="112"/>
    </row>
    <row r="93" spans="1:17" s="111" customFormat="1" x14ac:dyDescent="0.35">
      <c r="A93" s="163" t="s">
        <v>236</v>
      </c>
      <c r="B93" s="163" t="s">
        <v>237</v>
      </c>
      <c r="C93" s="164"/>
      <c r="D93" s="164"/>
      <c r="E93" s="164"/>
      <c r="F93" s="164"/>
      <c r="Q93" s="112"/>
    </row>
    <row r="94" spans="1:17" s="111" customFormat="1" ht="113.25" x14ac:dyDescent="0.35">
      <c r="A94" s="166" t="s">
        <v>211</v>
      </c>
      <c r="B94" s="167"/>
      <c r="C94" s="168"/>
      <c r="D94" s="168"/>
      <c r="E94" s="168"/>
      <c r="F94" s="168"/>
      <c r="Q94" s="112"/>
    </row>
    <row r="95" spans="1:17" s="111" customFormat="1" x14ac:dyDescent="0.35">
      <c r="A95" s="133"/>
      <c r="B95" s="133"/>
      <c r="C95" s="133"/>
      <c r="D95" s="133"/>
      <c r="E95" s="133"/>
      <c r="F95" s="133"/>
      <c r="Q95" s="112"/>
    </row>
    <row r="96" spans="1:17" s="111" customFormat="1" x14ac:dyDescent="0.35">
      <c r="Q96" s="112"/>
    </row>
    <row r="97" spans="1:17" s="111" customFormat="1" x14ac:dyDescent="0.35">
      <c r="Q97" s="112"/>
    </row>
    <row r="98" spans="1:17" s="111" customFormat="1" x14ac:dyDescent="0.35">
      <c r="A98" s="216">
        <v>8</v>
      </c>
      <c r="B98" s="135" t="s">
        <v>238</v>
      </c>
      <c r="C98" s="135"/>
      <c r="D98" s="135"/>
      <c r="Q98" s="112"/>
    </row>
    <row r="99" spans="1:17" s="111" customFormat="1" ht="90" x14ac:dyDescent="0.35">
      <c r="A99" s="169" t="s">
        <v>68</v>
      </c>
      <c r="B99" s="169" t="s">
        <v>239</v>
      </c>
      <c r="C99" s="169" t="s">
        <v>240</v>
      </c>
      <c r="D99" s="170" t="s">
        <v>241</v>
      </c>
      <c r="Q99" s="112"/>
    </row>
    <row r="100" spans="1:17" s="111" customFormat="1" x14ac:dyDescent="0.35">
      <c r="A100" s="112"/>
      <c r="B100" s="112"/>
      <c r="C100" s="112"/>
      <c r="D100" s="112"/>
      <c r="Q100" s="112"/>
    </row>
    <row r="101" spans="1:17" s="111" customFormat="1" x14ac:dyDescent="0.35">
      <c r="A101" s="171" t="s">
        <v>242</v>
      </c>
      <c r="B101" s="113" t="s">
        <v>243</v>
      </c>
      <c r="C101" s="112"/>
      <c r="D101" s="112"/>
      <c r="Q101" s="112"/>
    </row>
    <row r="102" spans="1:17" s="111" customFormat="1" x14ac:dyDescent="0.35">
      <c r="A102" s="150"/>
      <c r="B102" s="112"/>
      <c r="C102" s="112"/>
      <c r="D102" s="112"/>
      <c r="Q102" s="112"/>
    </row>
    <row r="103" spans="1:17" s="111" customFormat="1" x14ac:dyDescent="0.35">
      <c r="A103" s="150"/>
      <c r="B103" s="112"/>
      <c r="C103" s="112"/>
      <c r="D103" s="112"/>
      <c r="Q103" s="112"/>
    </row>
    <row r="104" spans="1:17" s="135" customFormat="1" ht="22.5" x14ac:dyDescent="0.3">
      <c r="A104" s="171" t="s">
        <v>244</v>
      </c>
      <c r="B104" s="172" t="s">
        <v>245</v>
      </c>
      <c r="C104" s="172"/>
      <c r="D104" s="172"/>
      <c r="Q104" s="113"/>
    </row>
    <row r="105" spans="1:17" s="135" customFormat="1" ht="22.5" x14ac:dyDescent="0.3">
      <c r="A105" s="171"/>
      <c r="B105" s="172"/>
      <c r="C105" s="172"/>
      <c r="D105" s="172"/>
      <c r="Q105" s="113"/>
    </row>
    <row r="106" spans="1:17" s="111" customFormat="1" x14ac:dyDescent="0.35">
      <c r="A106" s="114"/>
      <c r="B106" s="158"/>
      <c r="C106" s="158"/>
      <c r="D106" s="158"/>
      <c r="Q106" s="112"/>
    </row>
    <row r="107" spans="1:17" s="111" customFormat="1" x14ac:dyDescent="0.35">
      <c r="A107" s="171" t="s">
        <v>246</v>
      </c>
      <c r="B107" s="172" t="s">
        <v>247</v>
      </c>
      <c r="C107" s="158"/>
      <c r="D107" s="158"/>
      <c r="Q107" s="112"/>
    </row>
    <row r="108" spans="1:17" s="111" customFormat="1" x14ac:dyDescent="0.35">
      <c r="A108" s="150"/>
      <c r="B108" s="158"/>
      <c r="C108" s="158"/>
      <c r="D108" s="158"/>
      <c r="Q108" s="112"/>
    </row>
    <row r="109" spans="1:17" s="111" customFormat="1" x14ac:dyDescent="0.35">
      <c r="A109" s="114"/>
      <c r="B109" s="158"/>
      <c r="C109" s="158"/>
      <c r="D109" s="158"/>
      <c r="Q109" s="112"/>
    </row>
    <row r="110" spans="1:17" s="111" customFormat="1" x14ac:dyDescent="0.35">
      <c r="A110" s="171" t="s">
        <v>248</v>
      </c>
      <c r="B110" s="172" t="s">
        <v>249</v>
      </c>
      <c r="C110" s="158"/>
      <c r="D110" s="158"/>
      <c r="Q110" s="112"/>
    </row>
    <row r="111" spans="1:17" s="111" customFormat="1" x14ac:dyDescent="0.35">
      <c r="A111" s="171"/>
      <c r="B111" s="172"/>
      <c r="C111" s="158"/>
      <c r="D111" s="158"/>
      <c r="Q111" s="112"/>
    </row>
    <row r="112" spans="1:17" s="111" customFormat="1" x14ac:dyDescent="0.35">
      <c r="A112" s="112"/>
      <c r="B112" s="158"/>
      <c r="C112" s="158"/>
      <c r="D112" s="158"/>
      <c r="Q112" s="112"/>
    </row>
    <row r="113" spans="1:17" s="111" customFormat="1" x14ac:dyDescent="0.35">
      <c r="Q113" s="112"/>
    </row>
    <row r="114" spans="1:17" s="111" customFormat="1" x14ac:dyDescent="0.35">
      <c r="Q114" s="112"/>
    </row>
    <row r="115" spans="1:17" s="111" customFormat="1" x14ac:dyDescent="0.35">
      <c r="A115" s="216">
        <v>9</v>
      </c>
      <c r="B115" s="135" t="s">
        <v>250</v>
      </c>
      <c r="Q115" s="112"/>
    </row>
    <row r="116" spans="1:17" s="111" customFormat="1" x14ac:dyDescent="0.35">
      <c r="A116" s="173"/>
      <c r="B116" s="135"/>
      <c r="Q116" s="112"/>
    </row>
    <row r="117" spans="1:17" s="111" customFormat="1" ht="202.5" x14ac:dyDescent="0.35">
      <c r="A117" s="466" t="s">
        <v>251</v>
      </c>
      <c r="B117" s="466"/>
      <c r="C117" s="466"/>
      <c r="D117" s="213" t="s">
        <v>252</v>
      </c>
      <c r="E117" s="213"/>
      <c r="F117" s="213"/>
      <c r="G117" s="213"/>
      <c r="H117" s="213"/>
      <c r="I117" s="213"/>
      <c r="J117" s="466" t="s">
        <v>203</v>
      </c>
      <c r="K117" s="466" t="s">
        <v>17</v>
      </c>
      <c r="L117" s="466" t="s">
        <v>198</v>
      </c>
      <c r="M117" s="466"/>
      <c r="N117" s="466"/>
      <c r="O117" s="466"/>
      <c r="P117" s="467" t="s">
        <v>253</v>
      </c>
      <c r="Q117" s="112"/>
    </row>
    <row r="118" spans="1:17" s="111" customFormat="1" ht="30" customHeight="1" x14ac:dyDescent="0.35">
      <c r="A118" s="466"/>
      <c r="B118" s="466"/>
      <c r="C118" s="466"/>
      <c r="D118" s="466" t="s">
        <v>7</v>
      </c>
      <c r="E118" s="466" t="s">
        <v>254</v>
      </c>
      <c r="F118" s="466"/>
      <c r="G118" s="466" t="s">
        <v>255</v>
      </c>
      <c r="H118" s="466"/>
      <c r="I118" s="466" t="s">
        <v>202</v>
      </c>
      <c r="J118" s="466"/>
      <c r="K118" s="466"/>
      <c r="L118" s="466" t="s">
        <v>20</v>
      </c>
      <c r="M118" s="466" t="s">
        <v>18</v>
      </c>
      <c r="N118" s="466" t="s">
        <v>256</v>
      </c>
      <c r="O118" s="466" t="s">
        <v>21</v>
      </c>
      <c r="P118" s="467"/>
      <c r="Q118" s="112"/>
    </row>
    <row r="119" spans="1:17" s="111" customFormat="1" x14ac:dyDescent="0.35">
      <c r="A119" s="174" t="s">
        <v>7</v>
      </c>
      <c r="B119" s="212" t="s">
        <v>257</v>
      </c>
      <c r="C119" s="212" t="s">
        <v>258</v>
      </c>
      <c r="D119" s="466"/>
      <c r="E119" s="174" t="s">
        <v>200</v>
      </c>
      <c r="F119" s="174" t="s">
        <v>201</v>
      </c>
      <c r="G119" s="174" t="s">
        <v>200</v>
      </c>
      <c r="H119" s="174" t="s">
        <v>201</v>
      </c>
      <c r="I119" s="466"/>
      <c r="J119" s="466"/>
      <c r="K119" s="466"/>
      <c r="L119" s="466"/>
      <c r="M119" s="466"/>
      <c r="N119" s="466"/>
      <c r="O119" s="466"/>
      <c r="P119" s="467"/>
      <c r="Q119" s="112"/>
    </row>
    <row r="120" spans="1:17" s="111" customFormat="1" x14ac:dyDescent="0.35">
      <c r="A120" s="114">
        <v>1</v>
      </c>
      <c r="B120" s="114">
        <v>2</v>
      </c>
      <c r="C120" s="114">
        <v>3</v>
      </c>
      <c r="D120" s="114">
        <v>4</v>
      </c>
      <c r="E120" s="114">
        <v>5</v>
      </c>
      <c r="F120" s="114">
        <v>6</v>
      </c>
      <c r="G120" s="114">
        <v>7</v>
      </c>
      <c r="H120" s="114">
        <v>8</v>
      </c>
      <c r="I120" s="114">
        <v>9</v>
      </c>
      <c r="J120" s="114">
        <v>10</v>
      </c>
      <c r="K120" s="114">
        <v>11</v>
      </c>
      <c r="L120" s="114">
        <v>12</v>
      </c>
      <c r="M120" s="114">
        <v>13</v>
      </c>
      <c r="N120" s="114">
        <v>14</v>
      </c>
      <c r="O120" s="114">
        <v>15</v>
      </c>
      <c r="P120" s="175">
        <v>16</v>
      </c>
      <c r="Q120" s="112"/>
    </row>
    <row r="121" spans="1:17" s="111" customFormat="1" x14ac:dyDescent="0.35">
      <c r="A121" s="112"/>
      <c r="B121" s="112"/>
      <c r="C121" s="112"/>
      <c r="D121" s="112"/>
      <c r="E121" s="112"/>
      <c r="F121" s="112"/>
      <c r="G121" s="112"/>
      <c r="H121" s="112"/>
      <c r="I121" s="112"/>
      <c r="J121" s="112"/>
      <c r="K121" s="112"/>
      <c r="L121" s="112"/>
      <c r="M121" s="112"/>
      <c r="N121" s="112"/>
      <c r="O121" s="112"/>
      <c r="P121" s="176"/>
      <c r="Q121" s="112"/>
    </row>
    <row r="122" spans="1:17" s="111" customFormat="1" x14ac:dyDescent="0.35">
      <c r="A122" s="113" t="s">
        <v>259</v>
      </c>
      <c r="B122" s="113" t="s">
        <v>260</v>
      </c>
      <c r="C122" s="113"/>
      <c r="D122" s="113"/>
      <c r="E122" s="112"/>
      <c r="F122" s="112"/>
      <c r="G122" s="112"/>
      <c r="H122" s="112"/>
      <c r="I122" s="112"/>
      <c r="J122" s="112"/>
      <c r="K122" s="112"/>
      <c r="L122" s="112"/>
      <c r="M122" s="112"/>
      <c r="N122" s="112"/>
      <c r="O122" s="112"/>
      <c r="P122" s="176"/>
      <c r="Q122" s="112"/>
    </row>
    <row r="123" spans="1:17" s="111" customFormat="1" x14ac:dyDescent="0.35">
      <c r="A123" s="150"/>
      <c r="B123" s="113"/>
      <c r="C123" s="113"/>
      <c r="D123" s="113"/>
      <c r="E123" s="112"/>
      <c r="F123" s="112"/>
      <c r="G123" s="112"/>
      <c r="H123" s="112"/>
      <c r="I123" s="112"/>
      <c r="J123" s="112"/>
      <c r="K123" s="112"/>
      <c r="L123" s="112"/>
      <c r="M123" s="112"/>
      <c r="N123" s="112"/>
      <c r="O123" s="112"/>
      <c r="P123" s="176"/>
      <c r="Q123" s="112"/>
    </row>
    <row r="124" spans="1:17" s="111" customFormat="1" x14ac:dyDescent="0.35">
      <c r="A124" s="133"/>
      <c r="B124" s="177"/>
      <c r="C124" s="178"/>
      <c r="D124" s="112"/>
      <c r="E124" s="179"/>
      <c r="F124" s="180"/>
      <c r="G124" s="112"/>
      <c r="H124" s="112"/>
      <c r="I124" s="116"/>
      <c r="J124" s="112"/>
      <c r="K124" s="116"/>
      <c r="L124" s="112"/>
      <c r="M124" s="112"/>
      <c r="N124" s="112"/>
      <c r="O124" s="112"/>
      <c r="P124" s="176"/>
      <c r="Q124" s="112"/>
    </row>
    <row r="125" spans="1:17" s="111" customFormat="1" x14ac:dyDescent="0.35">
      <c r="A125" s="133"/>
      <c r="B125" s="177"/>
      <c r="C125" s="178"/>
      <c r="D125" s="112"/>
      <c r="E125" s="179"/>
      <c r="F125" s="180"/>
      <c r="G125" s="112"/>
      <c r="H125" s="112"/>
      <c r="I125" s="116"/>
      <c r="J125" s="112"/>
      <c r="K125" s="116"/>
      <c r="L125" s="112"/>
      <c r="M125" s="112"/>
      <c r="N125" s="112"/>
      <c r="O125" s="112"/>
      <c r="P125" s="176"/>
      <c r="Q125" s="112"/>
    </row>
    <row r="126" spans="1:17" s="111" customFormat="1" ht="409.5" x14ac:dyDescent="0.35">
      <c r="A126" s="165" t="s">
        <v>261</v>
      </c>
      <c r="B126" s="113" t="s">
        <v>262</v>
      </c>
      <c r="C126" s="113"/>
      <c r="D126" s="112"/>
      <c r="E126" s="112"/>
      <c r="F126" s="112"/>
      <c r="G126" s="112"/>
      <c r="H126" s="112"/>
      <c r="I126" s="116"/>
      <c r="J126" s="112"/>
      <c r="K126" s="116"/>
      <c r="L126" s="112"/>
      <c r="M126" s="112"/>
      <c r="N126" s="112"/>
      <c r="O126" s="112"/>
      <c r="P126" s="128" t="s">
        <v>386</v>
      </c>
      <c r="Q126" s="210" t="s">
        <v>40</v>
      </c>
    </row>
    <row r="127" spans="1:17" s="111" customFormat="1" ht="409.5" x14ac:dyDescent="0.35">
      <c r="A127" s="165"/>
      <c r="B127" s="181"/>
      <c r="C127" s="182"/>
      <c r="D127" s="112"/>
      <c r="E127" s="181"/>
      <c r="F127" s="182"/>
      <c r="G127" s="112"/>
      <c r="H127" s="112"/>
      <c r="I127" s="183"/>
      <c r="J127" s="183"/>
      <c r="K127" s="183"/>
      <c r="L127" s="183"/>
      <c r="M127" s="184"/>
      <c r="N127" s="184"/>
      <c r="O127" s="112"/>
      <c r="P127" s="128" t="s">
        <v>387</v>
      </c>
      <c r="Q127" s="96" t="s">
        <v>42</v>
      </c>
    </row>
    <row r="128" spans="1:17" s="111" customFormat="1" ht="409.5" x14ac:dyDescent="0.35">
      <c r="A128" s="165"/>
      <c r="B128" s="185"/>
      <c r="C128" s="186"/>
      <c r="D128" s="112"/>
      <c r="E128" s="185"/>
      <c r="F128" s="186"/>
      <c r="G128" s="112"/>
      <c r="H128" s="112"/>
      <c r="I128" s="187"/>
      <c r="J128" s="187"/>
      <c r="K128" s="187"/>
      <c r="L128" s="187"/>
      <c r="M128" s="188"/>
      <c r="N128" s="188"/>
      <c r="O128" s="112"/>
      <c r="P128" s="128" t="s">
        <v>399</v>
      </c>
      <c r="Q128" s="210" t="s">
        <v>59</v>
      </c>
    </row>
    <row r="129" spans="1:17" s="111" customFormat="1" ht="409.5" x14ac:dyDescent="0.35">
      <c r="A129" s="112"/>
      <c r="B129" s="185"/>
      <c r="C129" s="186"/>
      <c r="D129" s="112"/>
      <c r="E129" s="112"/>
      <c r="F129" s="112"/>
      <c r="G129" s="112"/>
      <c r="H129" s="112"/>
      <c r="I129" s="116"/>
      <c r="J129" s="112"/>
      <c r="K129" s="116"/>
      <c r="L129" s="112"/>
      <c r="M129" s="112"/>
      <c r="N129" s="112"/>
      <c r="O129" s="112"/>
      <c r="P129" s="128" t="s">
        <v>400</v>
      </c>
      <c r="Q129" s="96" t="s">
        <v>60</v>
      </c>
    </row>
    <row r="130" spans="1:17" s="111" customFormat="1" x14ac:dyDescent="0.35">
      <c r="A130" s="113" t="s">
        <v>263</v>
      </c>
      <c r="B130" s="113" t="s">
        <v>264</v>
      </c>
      <c r="C130" s="113"/>
      <c r="D130" s="112"/>
      <c r="E130" s="112"/>
      <c r="F130" s="112"/>
      <c r="G130" s="112"/>
      <c r="H130" s="112"/>
      <c r="I130" s="116"/>
      <c r="J130" s="112"/>
      <c r="K130" s="116"/>
      <c r="L130" s="112"/>
      <c r="M130" s="112"/>
      <c r="N130" s="112"/>
      <c r="O130" s="112"/>
      <c r="P130" s="176"/>
      <c r="Q130" s="112"/>
    </row>
    <row r="131" spans="1:17" s="111" customFormat="1" x14ac:dyDescent="0.35">
      <c r="A131" s="141"/>
      <c r="B131" s="181"/>
      <c r="C131" s="182"/>
      <c r="D131" s="141"/>
      <c r="E131" s="181"/>
      <c r="F131" s="182"/>
      <c r="G131" s="112"/>
      <c r="H131" s="112"/>
      <c r="I131" s="157"/>
      <c r="J131" s="189"/>
      <c r="K131" s="157"/>
      <c r="L131" s="157"/>
      <c r="M131" s="184"/>
      <c r="N131" s="184"/>
      <c r="O131" s="112"/>
      <c r="P131" s="176"/>
      <c r="Q131" s="112"/>
    </row>
    <row r="132" spans="1:17" s="111" customFormat="1" x14ac:dyDescent="0.35">
      <c r="A132" s="113"/>
      <c r="B132" s="113"/>
      <c r="C132" s="113"/>
      <c r="D132" s="112"/>
      <c r="E132" s="112"/>
      <c r="F132" s="112"/>
      <c r="G132" s="112"/>
      <c r="H132" s="112"/>
      <c r="I132" s="112"/>
      <c r="J132" s="112"/>
      <c r="K132" s="116"/>
      <c r="L132" s="112"/>
      <c r="M132" s="112"/>
      <c r="N132" s="112"/>
      <c r="O132" s="112"/>
      <c r="P132" s="176"/>
      <c r="Q132" s="112"/>
    </row>
    <row r="133" spans="1:17" s="111" customFormat="1" x14ac:dyDescent="0.35">
      <c r="Q133" s="112"/>
    </row>
    <row r="134" spans="1:17" s="111" customFormat="1" x14ac:dyDescent="0.35">
      <c r="A134" s="216">
        <v>10</v>
      </c>
      <c r="B134" s="135" t="s">
        <v>265</v>
      </c>
      <c r="Q134" s="112"/>
    </row>
    <row r="135" spans="1:17" s="111" customFormat="1" x14ac:dyDescent="0.35">
      <c r="Q135" s="112"/>
    </row>
    <row r="136" spans="1:17" s="111" customFormat="1" ht="30" customHeight="1" x14ac:dyDescent="0.35">
      <c r="A136" s="468" t="s">
        <v>153</v>
      </c>
      <c r="B136" s="468" t="s">
        <v>266</v>
      </c>
      <c r="C136" s="468" t="s">
        <v>198</v>
      </c>
      <c r="D136" s="468"/>
      <c r="E136" s="468"/>
      <c r="F136" s="468"/>
      <c r="Q136" s="112"/>
    </row>
    <row r="137" spans="1:17" s="111" customFormat="1" x14ac:dyDescent="0.35">
      <c r="A137" s="468"/>
      <c r="B137" s="468"/>
      <c r="C137" s="174" t="s">
        <v>222</v>
      </c>
      <c r="D137" s="174" t="s">
        <v>223</v>
      </c>
      <c r="E137" s="174" t="s">
        <v>119</v>
      </c>
      <c r="F137" s="174" t="s">
        <v>21</v>
      </c>
      <c r="Q137" s="112"/>
    </row>
    <row r="138" spans="1:17" s="111" customFormat="1" x14ac:dyDescent="0.35">
      <c r="A138" s="114">
        <v>1</v>
      </c>
      <c r="B138" s="114">
        <v>2</v>
      </c>
      <c r="C138" s="114">
        <v>3</v>
      </c>
      <c r="D138" s="114">
        <v>4</v>
      </c>
      <c r="E138" s="114">
        <v>5</v>
      </c>
      <c r="F138" s="114">
        <v>6</v>
      </c>
      <c r="Q138" s="112"/>
    </row>
    <row r="139" spans="1:17" s="111" customFormat="1" x14ac:dyDescent="0.35">
      <c r="A139" s="112"/>
      <c r="B139" s="112"/>
      <c r="C139" s="112"/>
      <c r="D139" s="112"/>
      <c r="E139" s="112"/>
      <c r="F139" s="112"/>
      <c r="Q139" s="112"/>
    </row>
    <row r="140" spans="1:17" s="111" customFormat="1" x14ac:dyDescent="0.35">
      <c r="A140" s="113" t="s">
        <v>267</v>
      </c>
      <c r="B140" s="113" t="s">
        <v>268</v>
      </c>
      <c r="C140" s="112"/>
      <c r="D140" s="112"/>
      <c r="E140" s="112"/>
      <c r="F140" s="112"/>
      <c r="Q140" s="112"/>
    </row>
    <row r="141" spans="1:17" s="111" customFormat="1" x14ac:dyDescent="0.35">
      <c r="A141" s="113" t="s">
        <v>188</v>
      </c>
      <c r="B141" s="190"/>
      <c r="C141" s="112"/>
      <c r="D141" s="112"/>
      <c r="E141" s="112"/>
      <c r="F141" s="112"/>
      <c r="Q141" s="112"/>
    </row>
    <row r="142" spans="1:17" s="111" customFormat="1" x14ac:dyDescent="0.35">
      <c r="A142" s="112"/>
      <c r="B142" s="116"/>
      <c r="C142" s="116"/>
      <c r="D142" s="116"/>
      <c r="E142" s="116"/>
      <c r="F142" s="116"/>
      <c r="Q142" s="112"/>
    </row>
    <row r="143" spans="1:17" s="111" customFormat="1" x14ac:dyDescent="0.35">
      <c r="A143" s="113" t="s">
        <v>269</v>
      </c>
      <c r="B143" s="113" t="s">
        <v>270</v>
      </c>
      <c r="C143" s="112"/>
      <c r="D143" s="112"/>
      <c r="E143" s="112"/>
      <c r="F143" s="112"/>
      <c r="Q143" s="112"/>
    </row>
    <row r="144" spans="1:17" s="111" customFormat="1" x14ac:dyDescent="0.35">
      <c r="A144" s="191"/>
      <c r="B144" s="113"/>
      <c r="C144" s="112"/>
      <c r="D144" s="112"/>
      <c r="E144" s="112"/>
      <c r="F144" s="112"/>
      <c r="Q144" s="112"/>
    </row>
    <row r="145" spans="1:17" s="111" customFormat="1" x14ac:dyDescent="0.35">
      <c r="A145" s="191"/>
      <c r="B145" s="113"/>
      <c r="C145" s="112"/>
      <c r="D145" s="112"/>
      <c r="E145" s="112"/>
      <c r="F145" s="112"/>
      <c r="Q145" s="112"/>
    </row>
    <row r="146" spans="1:17" s="111" customFormat="1" x14ac:dyDescent="0.35">
      <c r="A146" s="112"/>
      <c r="B146" s="112"/>
      <c r="C146" s="112"/>
      <c r="D146" s="112"/>
      <c r="E146" s="112"/>
      <c r="F146" s="112"/>
      <c r="Q146" s="112"/>
    </row>
    <row r="147" spans="1:17" s="111" customFormat="1" x14ac:dyDescent="0.35">
      <c r="A147" s="113" t="s">
        <v>271</v>
      </c>
      <c r="B147" s="113" t="s">
        <v>272</v>
      </c>
      <c r="C147" s="112"/>
      <c r="D147" s="112"/>
      <c r="E147" s="112"/>
      <c r="F147" s="112"/>
      <c r="Q147" s="112"/>
    </row>
    <row r="148" spans="1:17" s="111" customFormat="1" x14ac:dyDescent="0.35">
      <c r="A148" s="113" t="s">
        <v>188</v>
      </c>
      <c r="B148" s="190" t="s">
        <v>273</v>
      </c>
      <c r="C148" s="112"/>
      <c r="D148" s="112"/>
      <c r="E148" s="112"/>
      <c r="F148" s="112"/>
      <c r="Q148" s="112"/>
    </row>
    <row r="149" spans="1:17" s="111" customFormat="1" x14ac:dyDescent="0.35">
      <c r="A149" s="113"/>
      <c r="B149" s="190"/>
      <c r="C149" s="112"/>
      <c r="D149" s="112"/>
      <c r="E149" s="112"/>
      <c r="F149" s="112"/>
      <c r="Q149" s="112"/>
    </row>
    <row r="150" spans="1:17" s="111" customFormat="1" x14ac:dyDescent="0.35">
      <c r="A150" s="112"/>
      <c r="B150" s="112"/>
      <c r="C150" s="112"/>
      <c r="D150" s="112"/>
      <c r="E150" s="112"/>
      <c r="F150" s="112"/>
      <c r="Q150" s="112"/>
    </row>
    <row r="151" spans="1:17" s="111" customFormat="1" x14ac:dyDescent="0.35">
      <c r="A151" s="113" t="s">
        <v>274</v>
      </c>
      <c r="B151" s="113" t="s">
        <v>275</v>
      </c>
      <c r="C151" s="112"/>
      <c r="D151" s="112"/>
      <c r="E151" s="112"/>
      <c r="F151" s="112"/>
      <c r="Q151" s="112"/>
    </row>
    <row r="152" spans="1:17" s="111" customFormat="1" ht="113.25" x14ac:dyDescent="0.35">
      <c r="A152" s="166" t="s">
        <v>211</v>
      </c>
      <c r="B152" s="192"/>
      <c r="C152" s="192"/>
      <c r="D152" s="192"/>
      <c r="E152" s="192"/>
      <c r="F152" s="192"/>
      <c r="Q152" s="112"/>
    </row>
    <row r="153" spans="1:17" s="111" customFormat="1" x14ac:dyDescent="0.35">
      <c r="A153" s="193"/>
      <c r="B153" s="112"/>
      <c r="C153" s="112"/>
      <c r="D153" s="112"/>
      <c r="E153" s="112"/>
      <c r="F153" s="112"/>
      <c r="Q153" s="112"/>
    </row>
    <row r="154" spans="1:17" x14ac:dyDescent="0.35">
      <c r="Q154" s="112"/>
    </row>
    <row r="155" spans="1:17" x14ac:dyDescent="0.35">
      <c r="Q155" s="112"/>
    </row>
    <row r="156" spans="1:17" x14ac:dyDescent="0.35">
      <c r="A156" s="195">
        <v>11</v>
      </c>
      <c r="B156" s="196" t="s">
        <v>276</v>
      </c>
      <c r="Q156" s="112"/>
    </row>
    <row r="157" spans="1:17" x14ac:dyDescent="0.35">
      <c r="B157" s="196"/>
      <c r="Q157" s="112"/>
    </row>
    <row r="158" spans="1:17" s="111" customFormat="1" ht="30" customHeight="1" x14ac:dyDescent="0.35">
      <c r="A158" s="469" t="s">
        <v>203</v>
      </c>
      <c r="B158" s="469" t="s">
        <v>277</v>
      </c>
      <c r="C158" s="471" t="s">
        <v>253</v>
      </c>
      <c r="D158" s="473" t="s">
        <v>198</v>
      </c>
      <c r="E158" s="473"/>
      <c r="F158" s="473"/>
      <c r="G158" s="473"/>
      <c r="Q158" s="112"/>
    </row>
    <row r="159" spans="1:17" s="111" customFormat="1" x14ac:dyDescent="0.35">
      <c r="A159" s="470"/>
      <c r="B159" s="470"/>
      <c r="C159" s="472"/>
      <c r="D159" s="174" t="s">
        <v>222</v>
      </c>
      <c r="E159" s="174" t="s">
        <v>223</v>
      </c>
      <c r="F159" s="174" t="s">
        <v>278</v>
      </c>
      <c r="G159" s="174" t="s">
        <v>21</v>
      </c>
      <c r="Q159" s="112"/>
    </row>
    <row r="160" spans="1:17" s="111" customFormat="1" x14ac:dyDescent="0.35">
      <c r="A160" s="171">
        <v>1</v>
      </c>
      <c r="B160" s="171">
        <v>2</v>
      </c>
      <c r="C160" s="171">
        <v>3</v>
      </c>
      <c r="D160" s="171">
        <v>4</v>
      </c>
      <c r="E160" s="171">
        <v>5</v>
      </c>
      <c r="F160" s="171">
        <v>6</v>
      </c>
      <c r="G160" s="171">
        <v>7</v>
      </c>
      <c r="Q160" s="112"/>
    </row>
    <row r="161" spans="1:17" s="111" customFormat="1" x14ac:dyDescent="0.35">
      <c r="A161" s="112"/>
      <c r="B161" s="112"/>
      <c r="C161" s="112"/>
      <c r="D161" s="112"/>
      <c r="E161" s="112"/>
      <c r="F161" s="112"/>
      <c r="G161" s="112"/>
      <c r="Q161" s="112"/>
    </row>
    <row r="162" spans="1:17" s="111" customFormat="1" x14ac:dyDescent="0.35">
      <c r="A162" s="113" t="s">
        <v>39</v>
      </c>
      <c r="B162" s="113" t="s">
        <v>279</v>
      </c>
      <c r="C162" s="112"/>
      <c r="D162" s="112"/>
      <c r="E162" s="112"/>
      <c r="F162" s="112"/>
      <c r="G162" s="112"/>
      <c r="Q162" s="112"/>
    </row>
    <row r="163" spans="1:17" s="111" customFormat="1" x14ac:dyDescent="0.35">
      <c r="A163" s="113" t="s">
        <v>280</v>
      </c>
      <c r="B163" s="113" t="s">
        <v>281</v>
      </c>
      <c r="C163" s="112"/>
      <c r="D163" s="112"/>
      <c r="E163" s="112"/>
      <c r="F163" s="112"/>
      <c r="G163" s="112"/>
      <c r="Q163" s="112"/>
    </row>
    <row r="164" spans="1:17" s="111" customFormat="1" x14ac:dyDescent="0.35">
      <c r="A164" s="113" t="s">
        <v>282</v>
      </c>
      <c r="B164" s="113" t="s">
        <v>283</v>
      </c>
      <c r="C164" s="112"/>
      <c r="D164" s="112"/>
      <c r="E164" s="112"/>
      <c r="F164" s="112"/>
      <c r="G164" s="112"/>
      <c r="Q164" s="112"/>
    </row>
    <row r="165" spans="1:17" s="111" customFormat="1" x14ac:dyDescent="0.35">
      <c r="A165" s="112"/>
      <c r="B165" s="158"/>
      <c r="C165" s="116"/>
      <c r="D165" s="116"/>
      <c r="E165" s="116"/>
      <c r="F165" s="116"/>
      <c r="G165" s="116"/>
      <c r="Q165" s="112"/>
    </row>
    <row r="166" spans="1:17" s="111" customFormat="1" x14ac:dyDescent="0.35">
      <c r="A166" s="112"/>
      <c r="B166" s="158"/>
      <c r="C166" s="116"/>
      <c r="D166" s="116"/>
      <c r="E166" s="116"/>
      <c r="F166" s="116"/>
      <c r="G166" s="116"/>
      <c r="Q166" s="112"/>
    </row>
    <row r="167" spans="1:17" s="111" customFormat="1" x14ac:dyDescent="0.35">
      <c r="A167" s="113" t="s">
        <v>284</v>
      </c>
      <c r="B167" s="172" t="s">
        <v>285</v>
      </c>
      <c r="C167" s="116"/>
      <c r="D167" s="116"/>
      <c r="E167" s="116"/>
      <c r="F167" s="116"/>
      <c r="G167" s="116"/>
      <c r="Q167" s="112"/>
    </row>
    <row r="168" spans="1:17" s="111" customFormat="1" x14ac:dyDescent="0.35">
      <c r="A168" s="112"/>
      <c r="B168" s="158"/>
      <c r="C168" s="116"/>
      <c r="D168" s="197"/>
      <c r="E168" s="159"/>
      <c r="F168" s="159"/>
      <c r="G168" s="198"/>
      <c r="Q168" s="112"/>
    </row>
    <row r="169" spans="1:17" s="111" customFormat="1" x14ac:dyDescent="0.35">
      <c r="A169" s="112"/>
      <c r="B169" s="158"/>
      <c r="C169" s="116"/>
      <c r="D169" s="197"/>
      <c r="E169" s="159"/>
      <c r="F169" s="159"/>
      <c r="G169" s="198"/>
      <c r="Q169" s="112"/>
    </row>
    <row r="170" spans="1:17" s="111" customFormat="1" x14ac:dyDescent="0.35">
      <c r="A170" s="112"/>
      <c r="B170" s="158"/>
      <c r="C170" s="116"/>
      <c r="D170" s="197"/>
      <c r="E170" s="158"/>
      <c r="F170" s="158"/>
      <c r="G170" s="198"/>
      <c r="Q170" s="112"/>
    </row>
    <row r="171" spans="1:17" s="111" customFormat="1" x14ac:dyDescent="0.35">
      <c r="A171" s="112"/>
      <c r="B171" s="116"/>
      <c r="C171" s="116"/>
      <c r="D171" s="116"/>
      <c r="E171" s="199"/>
      <c r="F171" s="199"/>
      <c r="G171" s="116"/>
      <c r="Q171" s="112"/>
    </row>
    <row r="172" spans="1:17" s="111" customFormat="1" x14ac:dyDescent="0.35">
      <c r="A172" s="113" t="s">
        <v>286</v>
      </c>
      <c r="B172" s="200" t="s">
        <v>287</v>
      </c>
      <c r="C172" s="116"/>
      <c r="D172" s="116"/>
      <c r="E172" s="116"/>
      <c r="F172" s="116"/>
      <c r="G172" s="116"/>
      <c r="Q172" s="112"/>
    </row>
    <row r="173" spans="1:17" s="111" customFormat="1" x14ac:dyDescent="0.35">
      <c r="A173" s="113" t="s">
        <v>288</v>
      </c>
      <c r="B173" s="200" t="s">
        <v>289</v>
      </c>
      <c r="C173" s="116"/>
      <c r="D173" s="116"/>
      <c r="E173" s="116"/>
      <c r="F173" s="116"/>
      <c r="G173" s="116"/>
      <c r="Q173" s="112"/>
    </row>
    <row r="174" spans="1:17" s="111" customFormat="1" x14ac:dyDescent="0.35">
      <c r="A174" s="112"/>
      <c r="B174" s="158"/>
      <c r="C174" s="116"/>
      <c r="D174" s="159"/>
      <c r="E174" s="116"/>
      <c r="F174" s="116"/>
      <c r="G174" s="116"/>
      <c r="Q174" s="112"/>
    </row>
    <row r="175" spans="1:17" s="111" customFormat="1" x14ac:dyDescent="0.35">
      <c r="A175" s="112"/>
      <c r="B175" s="158"/>
      <c r="C175" s="116"/>
      <c r="D175" s="116"/>
      <c r="E175" s="116"/>
      <c r="F175" s="116"/>
      <c r="G175" s="116"/>
      <c r="Q175" s="112"/>
    </row>
    <row r="176" spans="1:17" s="111" customFormat="1" x14ac:dyDescent="0.35">
      <c r="A176" s="112"/>
      <c r="B176" s="158"/>
      <c r="C176" s="116"/>
      <c r="D176" s="116"/>
      <c r="E176" s="116"/>
      <c r="F176" s="116"/>
      <c r="G176" s="116"/>
      <c r="Q176" s="112"/>
    </row>
    <row r="177" spans="1:22" s="111" customFormat="1" x14ac:dyDescent="0.35">
      <c r="A177" s="113" t="s">
        <v>290</v>
      </c>
      <c r="B177" s="172" t="s">
        <v>285</v>
      </c>
      <c r="C177" s="116"/>
      <c r="D177" s="116"/>
      <c r="E177" s="116"/>
      <c r="F177" s="116"/>
      <c r="G177" s="116"/>
      <c r="Q177" s="112"/>
    </row>
    <row r="178" spans="1:22" s="111" customFormat="1" x14ac:dyDescent="0.35">
      <c r="A178" s="112"/>
      <c r="B178" s="158"/>
      <c r="C178" s="116"/>
      <c r="D178" s="116"/>
      <c r="E178" s="159"/>
      <c r="F178" s="159"/>
      <c r="G178" s="116"/>
      <c r="Q178" s="112"/>
    </row>
    <row r="179" spans="1:22" s="111" customFormat="1" x14ac:dyDescent="0.35">
      <c r="A179" s="112"/>
      <c r="B179" s="158"/>
      <c r="C179" s="116"/>
      <c r="D179" s="116"/>
      <c r="E179" s="159"/>
      <c r="F179" s="159"/>
      <c r="G179" s="116"/>
      <c r="Q179" s="112"/>
    </row>
    <row r="180" spans="1:22" s="111" customFormat="1" x14ac:dyDescent="0.35">
      <c r="A180" s="112"/>
      <c r="B180" s="116"/>
      <c r="C180" s="116"/>
      <c r="D180" s="116"/>
      <c r="E180" s="116"/>
      <c r="F180" s="116"/>
      <c r="G180" s="116"/>
      <c r="Q180" s="112"/>
    </row>
    <row r="181" spans="1:22" s="111" customFormat="1" x14ac:dyDescent="0.35">
      <c r="A181" s="113" t="s">
        <v>291</v>
      </c>
      <c r="B181" s="113" t="s">
        <v>292</v>
      </c>
      <c r="C181" s="112"/>
      <c r="D181" s="112"/>
      <c r="E181" s="112"/>
      <c r="F181" s="112"/>
      <c r="G181" s="112"/>
      <c r="Q181" s="112"/>
    </row>
    <row r="182" spans="1:22" s="111" customFormat="1" ht="50.25" customHeight="1" x14ac:dyDescent="0.35">
      <c r="A182" s="113" t="s">
        <v>188</v>
      </c>
      <c r="B182" s="112"/>
      <c r="C182" s="201" t="s">
        <v>293</v>
      </c>
      <c r="D182" s="112"/>
      <c r="E182" s="112"/>
      <c r="F182" s="112"/>
      <c r="G182" s="112"/>
      <c r="Q182" s="112"/>
    </row>
    <row r="183" spans="1:22" s="111" customFormat="1" ht="29.25" customHeight="1" x14ac:dyDescent="0.35">
      <c r="A183" s="202"/>
      <c r="B183" s="113"/>
      <c r="C183" s="201"/>
      <c r="D183" s="112"/>
      <c r="E183" s="112"/>
      <c r="F183" s="112"/>
      <c r="G183" s="112"/>
      <c r="Q183" s="112"/>
    </row>
    <row r="184" spans="1:22" s="111" customFormat="1" ht="29.25" customHeight="1" x14ac:dyDescent="0.35">
      <c r="A184" s="112"/>
      <c r="B184" s="158"/>
      <c r="C184" s="115"/>
      <c r="D184" s="159"/>
      <c r="E184" s="116"/>
      <c r="F184" s="116"/>
      <c r="G184" s="112"/>
      <c r="Q184" s="112"/>
    </row>
    <row r="185" spans="1:22" s="111" customFormat="1" x14ac:dyDescent="0.35">
      <c r="A185" s="194"/>
      <c r="B185" s="194"/>
      <c r="C185" s="194"/>
      <c r="D185" s="194"/>
      <c r="E185" s="194"/>
      <c r="F185" s="194"/>
      <c r="G185" s="194"/>
      <c r="Q185" s="112"/>
    </row>
    <row r="186" spans="1:22" s="111" customFormat="1" x14ac:dyDescent="0.35">
      <c r="Q186" s="112"/>
    </row>
    <row r="187" spans="1:22" s="111" customFormat="1" ht="409.5" x14ac:dyDescent="0.35">
      <c r="A187" s="203">
        <v>12</v>
      </c>
      <c r="B187" s="163" t="s">
        <v>294</v>
      </c>
      <c r="C187" s="196"/>
      <c r="D187" s="196"/>
      <c r="E187" s="194"/>
      <c r="F187" s="194"/>
      <c r="G187" s="194"/>
      <c r="H187" s="194"/>
      <c r="I187" s="194"/>
      <c r="J187" s="194"/>
      <c r="K187" s="194"/>
      <c r="P187" s="111">
        <v>17</v>
      </c>
      <c r="Q187" s="204" t="s">
        <v>149</v>
      </c>
      <c r="R187" s="82"/>
      <c r="S187" s="82"/>
      <c r="T187" s="82"/>
      <c r="U187" s="82"/>
      <c r="V187" s="82"/>
    </row>
    <row r="188" spans="1:22" s="111" customFormat="1" x14ac:dyDescent="0.35">
      <c r="A188" s="194"/>
      <c r="B188" s="194"/>
      <c r="C188" s="194"/>
      <c r="D188" s="194"/>
      <c r="E188" s="194"/>
      <c r="F188" s="194"/>
      <c r="G188" s="194"/>
      <c r="H188" s="194"/>
      <c r="I188" s="194"/>
      <c r="J188" s="194"/>
      <c r="K188" s="194"/>
      <c r="Q188" s="112"/>
    </row>
    <row r="189" spans="1:22" s="111" customFormat="1" x14ac:dyDescent="0.35">
      <c r="A189" s="473" t="s">
        <v>295</v>
      </c>
      <c r="B189" s="473" t="s">
        <v>296</v>
      </c>
      <c r="C189" s="468" t="s">
        <v>297</v>
      </c>
      <c r="D189" s="473" t="s">
        <v>151</v>
      </c>
      <c r="E189" s="473" t="s">
        <v>152</v>
      </c>
      <c r="F189" s="473" t="s">
        <v>298</v>
      </c>
      <c r="G189" s="468" t="s">
        <v>221</v>
      </c>
      <c r="H189" s="473" t="s">
        <v>198</v>
      </c>
      <c r="I189" s="473"/>
      <c r="J189" s="473"/>
      <c r="K189" s="473"/>
      <c r="Q189" s="112"/>
    </row>
    <row r="190" spans="1:22" s="111" customFormat="1" ht="32.25" customHeight="1" x14ac:dyDescent="0.35">
      <c r="A190" s="473"/>
      <c r="B190" s="473"/>
      <c r="C190" s="468"/>
      <c r="D190" s="473"/>
      <c r="E190" s="473"/>
      <c r="F190" s="473"/>
      <c r="G190" s="468"/>
      <c r="H190" s="174" t="s">
        <v>20</v>
      </c>
      <c r="I190" s="174" t="s">
        <v>18</v>
      </c>
      <c r="J190" s="174" t="s">
        <v>119</v>
      </c>
      <c r="K190" s="174" t="s">
        <v>21</v>
      </c>
      <c r="Q190" s="112"/>
    </row>
    <row r="191" spans="1:22" s="111" customFormat="1" x14ac:dyDescent="0.35">
      <c r="A191" s="171">
        <v>1</v>
      </c>
      <c r="B191" s="171">
        <v>2</v>
      </c>
      <c r="C191" s="171">
        <v>3</v>
      </c>
      <c r="D191" s="171">
        <v>4</v>
      </c>
      <c r="E191" s="171">
        <v>5</v>
      </c>
      <c r="F191" s="171">
        <v>6</v>
      </c>
      <c r="G191" s="171">
        <v>7</v>
      </c>
      <c r="H191" s="171">
        <v>8</v>
      </c>
      <c r="I191" s="171">
        <v>9</v>
      </c>
      <c r="J191" s="171">
        <v>10</v>
      </c>
      <c r="K191" s="171">
        <v>11</v>
      </c>
      <c r="Q191" s="112"/>
    </row>
    <row r="192" spans="1:22" s="111" customFormat="1" x14ac:dyDescent="0.35">
      <c r="A192" s="112"/>
      <c r="B192" s="112"/>
      <c r="C192" s="112"/>
      <c r="D192" s="112"/>
      <c r="E192" s="112"/>
      <c r="F192" s="112"/>
      <c r="G192" s="112"/>
      <c r="H192" s="112"/>
      <c r="I192" s="112"/>
      <c r="J192" s="112"/>
      <c r="K192" s="112"/>
      <c r="Q192" s="112"/>
    </row>
    <row r="193" spans="1:17" s="111" customFormat="1" x14ac:dyDescent="0.35">
      <c r="A193" s="112"/>
      <c r="B193" s="112"/>
      <c r="C193" s="112"/>
      <c r="D193" s="112"/>
      <c r="E193" s="112"/>
      <c r="F193" s="112"/>
      <c r="G193" s="112"/>
      <c r="H193" s="112"/>
      <c r="I193" s="112"/>
      <c r="J193" s="112"/>
      <c r="K193" s="112"/>
      <c r="Q193" s="112"/>
    </row>
    <row r="194" spans="1:17" s="111" customFormat="1" x14ac:dyDescent="0.35">
      <c r="A194" s="112"/>
      <c r="B194" s="112"/>
      <c r="C194" s="112"/>
      <c r="D194" s="112"/>
      <c r="E194" s="112"/>
      <c r="F194" s="112"/>
      <c r="G194" s="112"/>
      <c r="H194" s="112"/>
      <c r="I194" s="112"/>
      <c r="J194" s="112"/>
      <c r="K194" s="112"/>
      <c r="Q194" s="112"/>
    </row>
    <row r="195" spans="1:17" s="111" customFormat="1" x14ac:dyDescent="0.35">
      <c r="Q195" s="112"/>
    </row>
    <row r="196" spans="1:17" s="111" customFormat="1" x14ac:dyDescent="0.35">
      <c r="Q196" s="112"/>
    </row>
    <row r="197" spans="1:17" s="111" customFormat="1" x14ac:dyDescent="0.35">
      <c r="A197" s="160">
        <v>13</v>
      </c>
      <c r="B197" s="160" t="s">
        <v>299</v>
      </c>
      <c r="Q197" s="112"/>
    </row>
    <row r="198" spans="1:17" s="111" customFormat="1" x14ac:dyDescent="0.35">
      <c r="Q198" s="112"/>
    </row>
    <row r="199" spans="1:17" s="111" customFormat="1" ht="20.25" customHeight="1" x14ac:dyDescent="0.35">
      <c r="A199" s="469" t="s">
        <v>295</v>
      </c>
      <c r="B199" s="469" t="s">
        <v>300</v>
      </c>
      <c r="C199" s="473" t="s">
        <v>295</v>
      </c>
      <c r="D199" s="473"/>
      <c r="E199" s="469" t="s">
        <v>301</v>
      </c>
      <c r="F199" s="469" t="s">
        <v>302</v>
      </c>
      <c r="G199" s="469" t="s">
        <v>303</v>
      </c>
      <c r="Q199" s="112"/>
    </row>
    <row r="200" spans="1:17" s="111" customFormat="1" x14ac:dyDescent="0.35">
      <c r="A200" s="470"/>
      <c r="B200" s="470"/>
      <c r="C200" s="174" t="s">
        <v>304</v>
      </c>
      <c r="D200" s="174" t="s">
        <v>305</v>
      </c>
      <c r="E200" s="470"/>
      <c r="F200" s="470"/>
      <c r="G200" s="470"/>
      <c r="Q200" s="112"/>
    </row>
    <row r="201" spans="1:17" s="111" customFormat="1" x14ac:dyDescent="0.35">
      <c r="A201" s="171">
        <v>1</v>
      </c>
      <c r="B201" s="171">
        <v>2</v>
      </c>
      <c r="C201" s="171">
        <v>3</v>
      </c>
      <c r="D201" s="171">
        <v>4</v>
      </c>
      <c r="E201" s="171">
        <v>5</v>
      </c>
      <c r="F201" s="171">
        <v>6</v>
      </c>
      <c r="G201" s="171">
        <v>7</v>
      </c>
      <c r="Q201" s="112"/>
    </row>
    <row r="202" spans="1:17" s="111" customFormat="1" x14ac:dyDescent="0.35">
      <c r="A202" s="191"/>
      <c r="B202" s="171"/>
      <c r="C202" s="171"/>
      <c r="D202" s="171"/>
      <c r="E202" s="171"/>
      <c r="F202" s="171"/>
      <c r="G202" s="171"/>
      <c r="Q202" s="112"/>
    </row>
    <row r="203" spans="1:17" s="111" customFormat="1" ht="116.25" x14ac:dyDescent="0.35">
      <c r="A203" s="112">
        <v>1</v>
      </c>
      <c r="B203" s="115" t="s">
        <v>306</v>
      </c>
      <c r="C203" s="205"/>
      <c r="D203" s="205"/>
      <c r="E203" s="205"/>
      <c r="F203" s="205"/>
      <c r="G203" s="205"/>
      <c r="Q203" s="112"/>
    </row>
    <row r="204" spans="1:17" s="111" customFormat="1" ht="66.75" customHeight="1" x14ac:dyDescent="0.35">
      <c r="A204" s="133">
        <v>2</v>
      </c>
      <c r="B204" s="115" t="s">
        <v>307</v>
      </c>
      <c r="C204" s="112"/>
      <c r="D204" s="112"/>
      <c r="E204" s="112"/>
      <c r="F204" s="112"/>
      <c r="G204" s="112"/>
      <c r="Q204" s="112"/>
    </row>
    <row r="205" spans="1:17" s="111" customFormat="1" x14ac:dyDescent="0.35">
      <c r="A205" s="133">
        <v>3</v>
      </c>
      <c r="B205" s="112" t="s">
        <v>308</v>
      </c>
      <c r="C205" s="112"/>
      <c r="D205" s="112"/>
      <c r="E205" s="112"/>
      <c r="F205" s="112"/>
      <c r="G205" s="112"/>
      <c r="Q205" s="112"/>
    </row>
    <row r="206" spans="1:17" s="111" customFormat="1" x14ac:dyDescent="0.35">
      <c r="A206" s="133">
        <v>4</v>
      </c>
      <c r="B206" s="133" t="s">
        <v>309</v>
      </c>
      <c r="C206" s="112"/>
      <c r="D206" s="112"/>
      <c r="E206" s="112"/>
      <c r="F206" s="112"/>
      <c r="G206" s="112"/>
      <c r="Q206" s="112"/>
    </row>
    <row r="207" spans="1:17" s="111" customFormat="1" x14ac:dyDescent="0.35">
      <c r="A207" s="133">
        <v>5</v>
      </c>
      <c r="B207" s="133" t="s">
        <v>310</v>
      </c>
      <c r="C207" s="112"/>
      <c r="D207" s="112"/>
      <c r="E207" s="112"/>
      <c r="F207" s="112"/>
      <c r="G207" s="112"/>
      <c r="Q207" s="112"/>
    </row>
    <row r="208" spans="1:17" s="111" customFormat="1" x14ac:dyDescent="0.35">
      <c r="A208" s="133">
        <v>6</v>
      </c>
      <c r="B208" s="133" t="s">
        <v>311</v>
      </c>
      <c r="C208" s="112"/>
      <c r="D208" s="112"/>
      <c r="E208" s="112"/>
      <c r="F208" s="112"/>
      <c r="G208" s="112"/>
      <c r="Q208" s="112"/>
    </row>
    <row r="209" spans="1:17" s="111" customFormat="1" x14ac:dyDescent="0.35">
      <c r="A209" s="133">
        <v>7</v>
      </c>
      <c r="B209" s="133" t="s">
        <v>312</v>
      </c>
      <c r="C209" s="112"/>
      <c r="D209" s="112"/>
      <c r="E209" s="112"/>
      <c r="F209" s="112"/>
      <c r="G209" s="112"/>
      <c r="Q209" s="112"/>
    </row>
    <row r="210" spans="1:17" s="111" customFormat="1" x14ac:dyDescent="0.35">
      <c r="A210" s="133">
        <v>8</v>
      </c>
      <c r="B210" s="133" t="s">
        <v>313</v>
      </c>
      <c r="C210" s="112"/>
      <c r="D210" s="112"/>
      <c r="E210" s="112"/>
      <c r="F210" s="112"/>
      <c r="G210" s="112"/>
      <c r="Q210" s="112"/>
    </row>
    <row r="211" spans="1:17" s="111" customFormat="1" ht="139.5" x14ac:dyDescent="0.35">
      <c r="A211" s="133">
        <v>9</v>
      </c>
      <c r="B211" s="206" t="s">
        <v>314</v>
      </c>
      <c r="C211" s="112"/>
      <c r="D211" s="112"/>
      <c r="E211" s="112"/>
      <c r="F211" s="112"/>
      <c r="G211" s="112"/>
      <c r="Q211" s="112"/>
    </row>
    <row r="212" spans="1:17" s="111" customFormat="1" ht="186" x14ac:dyDescent="0.35">
      <c r="A212" s="133">
        <v>10</v>
      </c>
      <c r="B212" s="206" t="s">
        <v>315</v>
      </c>
      <c r="C212" s="112"/>
      <c r="D212" s="112"/>
      <c r="E212" s="112"/>
      <c r="F212" s="112"/>
      <c r="G212" s="112"/>
      <c r="Q212" s="112"/>
    </row>
    <row r="213" spans="1:17" s="111" customFormat="1" ht="186" x14ac:dyDescent="0.35">
      <c r="A213" s="133">
        <v>11</v>
      </c>
      <c r="B213" s="206" t="s">
        <v>316</v>
      </c>
      <c r="C213" s="112"/>
      <c r="D213" s="112"/>
      <c r="E213" s="112"/>
      <c r="F213" s="112"/>
      <c r="G213" s="112"/>
      <c r="Q213" s="112"/>
    </row>
    <row r="214" spans="1:17" s="111" customFormat="1" ht="325.5" x14ac:dyDescent="0.35">
      <c r="A214" s="133">
        <v>12</v>
      </c>
      <c r="B214" s="206" t="s">
        <v>317</v>
      </c>
      <c r="C214" s="112"/>
      <c r="D214" s="112"/>
      <c r="E214" s="112"/>
      <c r="F214" s="112"/>
      <c r="G214" s="112"/>
      <c r="Q214" s="112"/>
    </row>
    <row r="215" spans="1:17" s="111" customFormat="1" x14ac:dyDescent="0.35">
      <c r="Q215" s="112"/>
    </row>
    <row r="216" spans="1:17" s="111" customFormat="1" x14ac:dyDescent="0.35">
      <c r="Q216" s="112"/>
    </row>
    <row r="217" spans="1:17" s="111" customFormat="1" x14ac:dyDescent="0.35">
      <c r="Q217" s="112"/>
    </row>
    <row r="218" spans="1:17" s="111" customFormat="1" x14ac:dyDescent="0.35">
      <c r="Q218" s="112"/>
    </row>
    <row r="219" spans="1:17" s="111" customFormat="1" x14ac:dyDescent="0.35">
      <c r="A219" s="111" t="s">
        <v>318</v>
      </c>
      <c r="Q219" s="112"/>
    </row>
    <row r="220" spans="1:17" s="111" customFormat="1" x14ac:dyDescent="0.35">
      <c r="A220" s="111" t="s">
        <v>319</v>
      </c>
      <c r="Q220" s="112"/>
    </row>
    <row r="221" spans="1:17" s="111" customFormat="1" x14ac:dyDescent="0.35">
      <c r="A221" s="111" t="s">
        <v>320</v>
      </c>
      <c r="Q221" s="112"/>
    </row>
    <row r="222" spans="1:17" s="111" customFormat="1" x14ac:dyDescent="0.35">
      <c r="Q222" s="112"/>
    </row>
    <row r="223" spans="1:17" s="111" customFormat="1" x14ac:dyDescent="0.35">
      <c r="I223" s="111" t="s">
        <v>321</v>
      </c>
      <c r="Q223" s="112"/>
    </row>
    <row r="224" spans="1:17" s="111" customFormat="1" x14ac:dyDescent="0.35">
      <c r="A224" s="111" t="s">
        <v>322</v>
      </c>
      <c r="I224" s="111" t="s">
        <v>323</v>
      </c>
      <c r="Q224" s="112"/>
    </row>
    <row r="225" spans="1:17" s="111" customFormat="1" x14ac:dyDescent="0.35">
      <c r="A225" s="111" t="s">
        <v>324</v>
      </c>
      <c r="I225" s="111" t="s">
        <v>325</v>
      </c>
      <c r="Q225" s="192"/>
    </row>
  </sheetData>
  <mergeCells count="51">
    <mergeCell ref="G189:G190"/>
    <mergeCell ref="H189:K189"/>
    <mergeCell ref="A199:A200"/>
    <mergeCell ref="B199:B200"/>
    <mergeCell ref="C199:D199"/>
    <mergeCell ref="E199:E200"/>
    <mergeCell ref="F199:F200"/>
    <mergeCell ref="G199:G200"/>
    <mergeCell ref="A189:A190"/>
    <mergeCell ref="B189:B190"/>
    <mergeCell ref="C189:C190"/>
    <mergeCell ref="D189:D190"/>
    <mergeCell ref="E189:E190"/>
    <mergeCell ref="F189:F190"/>
    <mergeCell ref="A136:A137"/>
    <mergeCell ref="B136:B137"/>
    <mergeCell ref="C136:F136"/>
    <mergeCell ref="A158:A159"/>
    <mergeCell ref="B158:B159"/>
    <mergeCell ref="C158:C159"/>
    <mergeCell ref="D158:G158"/>
    <mergeCell ref="P117:P119"/>
    <mergeCell ref="D118:D119"/>
    <mergeCell ref="E118:F118"/>
    <mergeCell ref="G118:H118"/>
    <mergeCell ref="I118:I119"/>
    <mergeCell ref="L118:L119"/>
    <mergeCell ref="M118:M119"/>
    <mergeCell ref="N118:N119"/>
    <mergeCell ref="J117:J119"/>
    <mergeCell ref="O118:O119"/>
    <mergeCell ref="K117:K119"/>
    <mergeCell ref="L117:O117"/>
    <mergeCell ref="A70:A71"/>
    <mergeCell ref="B70:B71"/>
    <mergeCell ref="C70:F70"/>
    <mergeCell ref="A117:C118"/>
    <mergeCell ref="A38:A39"/>
    <mergeCell ref="B38:D38"/>
    <mergeCell ref="G38:H38"/>
    <mergeCell ref="A54:A55"/>
    <mergeCell ref="B54:D54"/>
    <mergeCell ref="E54:F54"/>
    <mergeCell ref="G54:I54"/>
    <mergeCell ref="A2:K2"/>
    <mergeCell ref="A3:K3"/>
    <mergeCell ref="A4:K4"/>
    <mergeCell ref="A19:A20"/>
    <mergeCell ref="B19:D19"/>
    <mergeCell ref="G19:J19"/>
    <mergeCell ref="K19:K20"/>
  </mergeCells>
  <hyperlinks>
    <hyperlink ref="Q58" location="'GSTR-9'!A18" display="Zero rated supply (Export) on payment of tax (except supplies to SEZs)" xr:uid="{E2114DAE-0D73-4174-A13D-42BB5D245B5F}"/>
    <hyperlink ref="Q61" location="'GSTR-9'!A19" display="Supply to SEZs on payment of tax" xr:uid="{49AE5CE0-2503-488C-A7FC-35CE49805812}"/>
    <hyperlink ref="Q64" location="'GSTR-9'!A20" display="Deemed Exports" xr:uid="{A0A2EDD6-F125-420D-8B9F-C78F0D4A1E75}"/>
    <hyperlink ref="Q126" location="'GSTR-9'!A24" display="Credit Notes issued in respect of transactions specified in (B) to (E) above (-)" xr:uid="{D487EEDC-452A-4B06-B2ED-F352C87D3383}"/>
    <hyperlink ref="Q127" location="'GSTR-9'!A25" display="Debit Notes issued in respect of transactions specified in (B) to (E) above (+)" xr:uid="{4F0F065B-49A4-4A48-935D-9C65BCAA3B68}"/>
    <hyperlink ref="Q59" location="'GSTR-9'!A34" display="Zero rated supply (Export) without payment of tax" xr:uid="{BEF349B4-1144-4C9D-B277-F84FFCF3C71D}"/>
    <hyperlink ref="Q62" location="'GSTR-9'!A35" display="Supply to SEZs without payment of tax" xr:uid="{D1EC48D9-C91E-4677-9C4B-60C249323B24}"/>
    <hyperlink ref="Q27" location="'GSTR-9'!A36" display="Supplies on which tax is to be paid by the recipient on reverse charge basis" xr:uid="{AD647874-4EF9-4B45-BB27-4EFE03A8E46B}"/>
    <hyperlink ref="Q128" location="'GSTR-9'!A41" display="Credit Notes issued in respect of transactions specified in A to F above (-)" xr:uid="{16D73767-72D0-4CFF-8FA3-661FAD73E943}"/>
    <hyperlink ref="Q129" location="'GSTR-9'!A42" display="'GSTR-9'!A42" xr:uid="{65F19564-3CE5-4CDB-BE4F-FFE945F9A0CF}"/>
    <hyperlink ref="Q187" location="'GSTR-9'!A150" display="HSN Wise Summary of outward supplies" xr:uid="{387A3CBD-E0ED-45E3-A9F6-71B024E640E8}"/>
  </hyperlinks>
  <pageMargins left="1.0416666666666703E-2" right="9.3750000000000028E-2" top="0.75" bottom="0.75" header="0.30000000000000004" footer="0.30000000000000004"/>
  <pageSetup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5E388-001F-49BD-9524-6C270C578FD5}">
  <dimension ref="A1:J37"/>
  <sheetViews>
    <sheetView view="pageBreakPreview" topLeftCell="A32" zoomScaleSheetLayoutView="100" workbookViewId="0">
      <selection activeCell="B42" sqref="B42"/>
    </sheetView>
  </sheetViews>
  <sheetFormatPr defaultColWidth="9.33203125" defaultRowHeight="15" x14ac:dyDescent="0.2"/>
  <cols>
    <col min="1" max="1" width="7.33203125" style="1" customWidth="1"/>
    <col min="2" max="2" width="60" style="1" customWidth="1"/>
    <col min="3" max="3" width="19.5" style="21" customWidth="1"/>
    <col min="4" max="7" width="17.5" style="21" customWidth="1"/>
    <col min="8" max="8" width="12" style="1" customWidth="1"/>
    <col min="9" max="9" width="8.1640625" style="1" customWidth="1"/>
    <col min="10" max="10" width="11.5" style="1" customWidth="1"/>
    <col min="11" max="11" width="90.83203125" style="1" customWidth="1"/>
    <col min="12" max="12" width="14" style="1" customWidth="1"/>
    <col min="13" max="16384" width="9.33203125" style="1"/>
  </cols>
  <sheetData>
    <row r="1" spans="1:10" ht="20.100000000000001" customHeight="1" x14ac:dyDescent="0.2">
      <c r="A1" s="2" t="s">
        <v>12</v>
      </c>
      <c r="B1" s="488" t="s">
        <v>13</v>
      </c>
      <c r="C1" s="488"/>
      <c r="D1" s="488"/>
      <c r="E1" s="488"/>
      <c r="F1" s="488"/>
      <c r="G1" s="488"/>
      <c r="H1" s="3"/>
      <c r="I1" s="3"/>
    </row>
    <row r="2" spans="1:10" ht="15.6" customHeight="1" x14ac:dyDescent="0.2">
      <c r="A2" s="489" t="s">
        <v>14</v>
      </c>
      <c r="B2" s="489"/>
      <c r="C2" s="489"/>
      <c r="D2" s="489"/>
      <c r="E2" s="489"/>
      <c r="F2" s="489"/>
      <c r="G2" s="489"/>
      <c r="H2" s="8"/>
      <c r="I2" s="8"/>
      <c r="J2" s="1" t="s">
        <v>15</v>
      </c>
    </row>
    <row r="3" spans="1:10" s="12" customFormat="1" ht="39.950000000000003" customHeight="1" x14ac:dyDescent="0.2">
      <c r="A3" s="474"/>
      <c r="B3" s="9" t="s">
        <v>16</v>
      </c>
      <c r="C3" s="10" t="s">
        <v>17</v>
      </c>
      <c r="D3" s="10" t="s">
        <v>18</v>
      </c>
      <c r="E3" s="10" t="s">
        <v>19</v>
      </c>
      <c r="F3" s="10" t="s">
        <v>20</v>
      </c>
      <c r="G3" s="10" t="s">
        <v>21</v>
      </c>
      <c r="H3" s="11"/>
      <c r="I3" s="11"/>
    </row>
    <row r="4" spans="1:10" ht="20.100000000000001" customHeight="1" x14ac:dyDescent="0.2">
      <c r="A4" s="475"/>
      <c r="B4" s="5">
        <v>1</v>
      </c>
      <c r="C4" s="13">
        <v>2</v>
      </c>
      <c r="D4" s="13">
        <v>3</v>
      </c>
      <c r="E4" s="13">
        <v>4</v>
      </c>
      <c r="F4" s="13">
        <v>5</v>
      </c>
      <c r="G4" s="13">
        <v>6</v>
      </c>
      <c r="H4" s="14"/>
      <c r="I4" s="14"/>
    </row>
    <row r="5" spans="1:10" ht="20.100000000000001" customHeight="1" x14ac:dyDescent="0.2">
      <c r="A5" s="15">
        <v>4</v>
      </c>
      <c r="B5" s="490" t="s">
        <v>22</v>
      </c>
      <c r="C5" s="490"/>
      <c r="D5" s="490"/>
      <c r="E5" s="490"/>
      <c r="F5" s="490"/>
      <c r="G5" s="490"/>
      <c r="H5" s="14"/>
      <c r="I5" s="14"/>
    </row>
    <row r="6" spans="1:10" ht="24.95" customHeight="1" x14ac:dyDescent="0.2">
      <c r="A6" s="7" t="s">
        <v>23</v>
      </c>
      <c r="B6" s="6" t="s">
        <v>24</v>
      </c>
      <c r="C6" s="16">
        <f>+'[1]4(b)'!$AD$3</f>
        <v>0</v>
      </c>
      <c r="D6" s="16">
        <f>+'[1]4(b)'!$AF$3</f>
        <v>0</v>
      </c>
      <c r="E6" s="16">
        <f>+'[1]4(b)'!$AH$3</f>
        <v>0</v>
      </c>
      <c r="F6" s="16">
        <f>+'[1]4(b)'!$AJ$3</f>
        <v>0</v>
      </c>
      <c r="G6" s="16" t="e">
        <f>+'[1]4(b)'!$AN$3</f>
        <v>#REF!</v>
      </c>
      <c r="H6" s="14"/>
      <c r="I6" s="14"/>
    </row>
    <row r="7" spans="1:10" ht="24.95" customHeight="1" x14ac:dyDescent="0.2">
      <c r="A7" s="7" t="s">
        <v>25</v>
      </c>
      <c r="B7" s="6" t="s">
        <v>26</v>
      </c>
      <c r="C7" s="16">
        <f>+[2]B2B!$AD$3</f>
        <v>136698693.69000003</v>
      </c>
      <c r="D7" s="16">
        <f>+[2]B2B!$AF$3</f>
        <v>12302882.479999997</v>
      </c>
      <c r="E7" s="16">
        <f>+[2]B2B!$AH$3</f>
        <v>12302882.479999997</v>
      </c>
      <c r="F7" s="16">
        <f>+[2]B2B!$AJ$3</f>
        <v>0</v>
      </c>
      <c r="G7" s="16" t="e">
        <f>+[2]B2B!$AL$3</f>
        <v>#REF!</v>
      </c>
      <c r="H7" s="14"/>
      <c r="I7" s="14"/>
    </row>
    <row r="8" spans="1:10" ht="35.1" customHeight="1" x14ac:dyDescent="0.2">
      <c r="A8" s="7" t="s">
        <v>27</v>
      </c>
      <c r="B8" s="17" t="s">
        <v>28</v>
      </c>
      <c r="C8" s="16">
        <f>+'[3]4(C)'!$AD$3</f>
        <v>0</v>
      </c>
      <c r="D8" s="479"/>
      <c r="E8" s="481"/>
      <c r="F8" s="16">
        <f>+'[3]4(C)'!$AJ$3</f>
        <v>0</v>
      </c>
      <c r="G8" s="16" t="e">
        <f>+'[3]4(C)'!$AN$3</f>
        <v>#REF!</v>
      </c>
      <c r="H8" s="14"/>
      <c r="I8" s="14"/>
    </row>
    <row r="9" spans="1:10" ht="24.95" customHeight="1" x14ac:dyDescent="0.2">
      <c r="A9" s="7" t="s">
        <v>29</v>
      </c>
      <c r="B9" s="6" t="s">
        <v>30</v>
      </c>
      <c r="C9" s="16">
        <f>+'[4]4(D)'!$I$3</f>
        <v>0</v>
      </c>
      <c r="D9" s="482"/>
      <c r="E9" s="484"/>
      <c r="F9" s="16">
        <f>+'[4]4(D)'!$L$3</f>
        <v>0</v>
      </c>
      <c r="G9" s="16"/>
      <c r="H9" s="14"/>
      <c r="I9" s="14"/>
    </row>
    <row r="10" spans="1:10" ht="24.95" customHeight="1" x14ac:dyDescent="0.2">
      <c r="A10" s="7" t="s">
        <v>31</v>
      </c>
      <c r="B10" s="6" t="s">
        <v>32</v>
      </c>
      <c r="C10" s="16">
        <f>+'[5]4(E)'!$AD$3</f>
        <v>0</v>
      </c>
      <c r="D10" s="16">
        <f>+'[5]4(E)'!$AF$3</f>
        <v>0</v>
      </c>
      <c r="E10" s="16">
        <f>+'[5]4(E)'!$AH$3</f>
        <v>0</v>
      </c>
      <c r="F10" s="16">
        <f>+'[5]4(E)'!$AJ$3</f>
        <v>0</v>
      </c>
      <c r="G10" s="16" t="e">
        <f>+'[5]4(E)'!$AN$3</f>
        <v>#REF!</v>
      </c>
      <c r="H10" s="14"/>
      <c r="I10" s="14"/>
    </row>
    <row r="11" spans="1:10" ht="35.1" customHeight="1" x14ac:dyDescent="0.2">
      <c r="A11" s="7" t="s">
        <v>33</v>
      </c>
      <c r="B11" s="17" t="s">
        <v>34</v>
      </c>
      <c r="C11" s="16">
        <f>+[6]Sheet1!$I$1</f>
        <v>0</v>
      </c>
      <c r="D11" s="16">
        <f>+'[5]4(E)'!$J$1</f>
        <v>0</v>
      </c>
      <c r="E11" s="16">
        <f>+[6]Sheet1!$K$1</f>
        <v>0</v>
      </c>
      <c r="F11" s="16">
        <f>+[6]Sheet1!$L$1</f>
        <v>0</v>
      </c>
      <c r="G11" s="16">
        <f>+[6]Sheet1!$N$1</f>
        <v>0</v>
      </c>
      <c r="H11" s="14"/>
      <c r="I11" s="14"/>
    </row>
    <row r="12" spans="1:10" ht="35.1" customHeight="1" x14ac:dyDescent="0.2">
      <c r="A12" s="7" t="s">
        <v>35</v>
      </c>
      <c r="B12" s="6" t="s">
        <v>36</v>
      </c>
      <c r="C12" s="16">
        <f>+'[7]4(G)'!$AF$3</f>
        <v>56000</v>
      </c>
      <c r="D12" s="16">
        <f>+'[7]4(G)'!$AR$3</f>
        <v>3220</v>
      </c>
      <c r="E12" s="16">
        <f>+'[7]4(G)'!$AT$3</f>
        <v>3220</v>
      </c>
      <c r="F12" s="16">
        <f>+'[7]4(G)'!$AV$3</f>
        <v>0</v>
      </c>
      <c r="G12" s="16">
        <v>0</v>
      </c>
      <c r="H12" s="14"/>
      <c r="I12" s="14"/>
    </row>
    <row r="13" spans="1:10" ht="24.95" customHeight="1" x14ac:dyDescent="0.2">
      <c r="A13" s="7" t="s">
        <v>37</v>
      </c>
      <c r="B13" s="6" t="s">
        <v>38</v>
      </c>
      <c r="C13" s="18">
        <f>+SUM(C6:C12)</f>
        <v>136754693.69000003</v>
      </c>
      <c r="D13" s="18">
        <f>+SUM(D6:D12)</f>
        <v>12306102.479999997</v>
      </c>
      <c r="E13" s="18">
        <f>+SUM(E6:E12)</f>
        <v>12306102.479999997</v>
      </c>
      <c r="F13" s="18">
        <f>+SUM(F6:F12)</f>
        <v>0</v>
      </c>
      <c r="G13" s="18" t="e">
        <f>+SUM(G6:G12)</f>
        <v>#REF!</v>
      </c>
      <c r="H13" s="14"/>
      <c r="I13" s="14"/>
    </row>
    <row r="14" spans="1:10" ht="35.1" customHeight="1" x14ac:dyDescent="0.2">
      <c r="A14" s="7" t="s">
        <v>39</v>
      </c>
      <c r="B14" s="17" t="s">
        <v>40</v>
      </c>
      <c r="C14" s="16">
        <f>+'[8]4(I)'!$I$3</f>
        <v>0</v>
      </c>
      <c r="D14" s="16">
        <f>+'[8]4(I)'!$J$3</f>
        <v>0</v>
      </c>
      <c r="E14" s="16">
        <f>+'[8]4(I)'!$K$3</f>
        <v>0</v>
      </c>
      <c r="F14" s="16">
        <f>+'[8]4(I)'!$L$3</f>
        <v>0</v>
      </c>
      <c r="G14" s="16">
        <f>+'[8]4(I)'!$N$3</f>
        <v>0</v>
      </c>
      <c r="H14" s="14"/>
      <c r="I14" s="14"/>
    </row>
    <row r="15" spans="1:10" ht="35.1" customHeight="1" x14ac:dyDescent="0.2">
      <c r="A15" s="7" t="s">
        <v>41</v>
      </c>
      <c r="B15" s="6" t="s">
        <v>42</v>
      </c>
      <c r="C15" s="16">
        <f>+'[9]4(J)'!$I$3</f>
        <v>0</v>
      </c>
      <c r="D15" s="16">
        <f>+'[9]4(J)'!$J$3</f>
        <v>0</v>
      </c>
      <c r="E15" s="16">
        <f>+'[9]4(J)'!$K$3</f>
        <v>0</v>
      </c>
      <c r="F15" s="16">
        <f>+'[9]4(J)'!$L$3</f>
        <v>0</v>
      </c>
      <c r="G15" s="16">
        <f>+'[9]4(J)'!$N$3</f>
        <v>0</v>
      </c>
      <c r="H15" s="14"/>
      <c r="I15" s="14"/>
    </row>
    <row r="16" spans="1:10" ht="24.95" customHeight="1" x14ac:dyDescent="0.2">
      <c r="A16" s="7" t="s">
        <v>43</v>
      </c>
      <c r="B16" s="6" t="s">
        <v>44</v>
      </c>
      <c r="C16" s="16">
        <f>+'[10]4(K)'!$I$3</f>
        <v>0</v>
      </c>
      <c r="D16" s="16">
        <f>+'[10]4(K)'!$J$3</f>
        <v>0</v>
      </c>
      <c r="E16" s="16">
        <f>+'[10]4(K)'!$K$3</f>
        <v>0</v>
      </c>
      <c r="F16" s="16">
        <f>+'[10]4(K)'!$L$3</f>
        <v>0</v>
      </c>
      <c r="G16" s="16">
        <f>+'[10]4(K)'!$N$3</f>
        <v>0</v>
      </c>
      <c r="H16" s="14"/>
      <c r="I16" s="14"/>
    </row>
    <row r="17" spans="1:10" ht="24.95" customHeight="1" x14ac:dyDescent="0.2">
      <c r="A17" s="7" t="s">
        <v>45</v>
      </c>
      <c r="B17" s="6" t="s">
        <v>46</v>
      </c>
      <c r="C17" s="16">
        <f>+'[11]4L'!$I$3</f>
        <v>0</v>
      </c>
      <c r="D17" s="16">
        <f>+'[11]4L'!$J$3</f>
        <v>0</v>
      </c>
      <c r="E17" s="16">
        <f>+'[11]4L'!$K$3</f>
        <v>0</v>
      </c>
      <c r="F17" s="16">
        <f>+'[11]4L'!$L$3</f>
        <v>0</v>
      </c>
      <c r="G17" s="16">
        <f>+'[11]4L'!$N$3</f>
        <v>0</v>
      </c>
      <c r="H17" s="14"/>
      <c r="I17" s="14"/>
    </row>
    <row r="18" spans="1:10" ht="24.95" customHeight="1" x14ac:dyDescent="0.2">
      <c r="A18" s="7" t="s">
        <v>47</v>
      </c>
      <c r="B18" s="6" t="s">
        <v>48</v>
      </c>
      <c r="C18" s="18">
        <f>-C14+C15+C16-C17</f>
        <v>0</v>
      </c>
      <c r="D18" s="18">
        <f>-D14+D15+D16-D17</f>
        <v>0</v>
      </c>
      <c r="E18" s="18">
        <f>-E14+E15+E16-E17</f>
        <v>0</v>
      </c>
      <c r="F18" s="18">
        <f>-F14+F15+F16-F17</f>
        <v>0</v>
      </c>
      <c r="G18" s="18">
        <f>-G14+G15+G16-G17</f>
        <v>0</v>
      </c>
      <c r="H18" s="14"/>
      <c r="I18" s="14"/>
    </row>
    <row r="19" spans="1:10" ht="35.1" customHeight="1" x14ac:dyDescent="0.2">
      <c r="A19" s="7" t="s">
        <v>49</v>
      </c>
      <c r="B19" s="6" t="s">
        <v>50</v>
      </c>
      <c r="C19" s="19">
        <f>+C13+C18</f>
        <v>136754693.69000003</v>
      </c>
      <c r="D19" s="19">
        <f>+D13+D18</f>
        <v>12306102.479999997</v>
      </c>
      <c r="E19" s="19">
        <f>+E13+E18</f>
        <v>12306102.479999997</v>
      </c>
      <c r="F19" s="19">
        <f>+F13+F18</f>
        <v>0</v>
      </c>
      <c r="G19" s="19" t="e">
        <f>+G13+G18</f>
        <v>#REF!</v>
      </c>
      <c r="H19" s="14"/>
      <c r="I19" s="14"/>
    </row>
    <row r="20" spans="1:10" ht="15.6" customHeight="1" x14ac:dyDescent="0.2">
      <c r="A20" s="491"/>
      <c r="B20" s="491"/>
      <c r="C20" s="491"/>
      <c r="D20" s="491"/>
      <c r="E20" s="491"/>
      <c r="F20" s="491"/>
      <c r="G20" s="491"/>
      <c r="H20" s="8"/>
      <c r="I20" s="8"/>
      <c r="J20" s="1" t="s">
        <v>15</v>
      </c>
    </row>
    <row r="21" spans="1:10" s="12" customFormat="1" ht="35.1" customHeight="1" x14ac:dyDescent="0.2">
      <c r="A21" s="474"/>
      <c r="B21" s="9" t="s">
        <v>16</v>
      </c>
      <c r="C21" s="10" t="s">
        <v>17</v>
      </c>
      <c r="D21" s="10" t="s">
        <v>18</v>
      </c>
      <c r="E21" s="10" t="s">
        <v>19</v>
      </c>
      <c r="F21" s="10" t="s">
        <v>20</v>
      </c>
      <c r="G21" s="10" t="s">
        <v>21</v>
      </c>
      <c r="H21" s="11"/>
      <c r="I21" s="11"/>
    </row>
    <row r="22" spans="1:10" ht="20.100000000000001" customHeight="1" x14ac:dyDescent="0.2">
      <c r="A22" s="475"/>
      <c r="B22" s="5">
        <v>1</v>
      </c>
      <c r="C22" s="13">
        <v>2</v>
      </c>
      <c r="D22" s="13">
        <v>3</v>
      </c>
      <c r="E22" s="13">
        <v>4</v>
      </c>
      <c r="F22" s="13">
        <v>5</v>
      </c>
      <c r="G22" s="13">
        <v>6</v>
      </c>
      <c r="H22" s="14"/>
      <c r="I22" s="14"/>
    </row>
    <row r="23" spans="1:10" ht="20.100000000000001" customHeight="1" x14ac:dyDescent="0.2">
      <c r="A23" s="15">
        <v>5</v>
      </c>
      <c r="B23" s="476" t="s">
        <v>51</v>
      </c>
      <c r="C23" s="477"/>
      <c r="D23" s="477"/>
      <c r="E23" s="477"/>
      <c r="F23" s="477"/>
      <c r="G23" s="478"/>
      <c r="H23" s="14"/>
      <c r="I23" s="14"/>
    </row>
    <row r="24" spans="1:10" ht="24.95" customHeight="1" x14ac:dyDescent="0.2">
      <c r="A24" s="7" t="s">
        <v>23</v>
      </c>
      <c r="B24" s="6" t="s">
        <v>52</v>
      </c>
      <c r="C24" s="16">
        <f>+'[12]5(A)'!$AD$3</f>
        <v>0</v>
      </c>
      <c r="D24" s="479"/>
      <c r="E24" s="480"/>
      <c r="F24" s="480"/>
      <c r="G24" s="481"/>
      <c r="H24" s="14"/>
      <c r="I24" s="14"/>
    </row>
    <row r="25" spans="1:10" ht="24.95" customHeight="1" x14ac:dyDescent="0.2">
      <c r="A25" s="7" t="s">
        <v>25</v>
      </c>
      <c r="B25" s="6" t="s">
        <v>53</v>
      </c>
      <c r="C25" s="16">
        <f>+[13]Sheet1!$AD$3</f>
        <v>0</v>
      </c>
      <c r="D25" s="482"/>
      <c r="E25" s="483"/>
      <c r="F25" s="483"/>
      <c r="G25" s="484"/>
      <c r="H25" s="14"/>
      <c r="I25" s="14"/>
    </row>
    <row r="26" spans="1:10" ht="39.950000000000003" customHeight="1" x14ac:dyDescent="0.2">
      <c r="A26" s="7" t="s">
        <v>27</v>
      </c>
      <c r="B26" s="17" t="s">
        <v>54</v>
      </c>
      <c r="C26" s="16">
        <f>+[14]Sheet1!$AD$3</f>
        <v>0</v>
      </c>
      <c r="D26" s="16">
        <f>+[14]Sheet1!$AF$3</f>
        <v>0</v>
      </c>
      <c r="E26" s="16">
        <f>+[14]Sheet1!$AH$3</f>
        <v>0</v>
      </c>
      <c r="F26" s="16">
        <f>+[14]Sheet1!$AJ$3</f>
        <v>0</v>
      </c>
      <c r="G26" s="16">
        <f>+[14]Sheet1!$AN$3</f>
        <v>0</v>
      </c>
      <c r="H26" s="14"/>
      <c r="I26" s="14"/>
    </row>
    <row r="27" spans="1:10" ht="24.95" customHeight="1" x14ac:dyDescent="0.2">
      <c r="A27" s="7" t="s">
        <v>29</v>
      </c>
      <c r="B27" s="6" t="s">
        <v>55</v>
      </c>
      <c r="C27" s="16">
        <f>+'[15]5(D)'!$AD$3</f>
        <v>0</v>
      </c>
      <c r="D27" s="479"/>
      <c r="E27" s="480"/>
      <c r="F27" s="480"/>
      <c r="G27" s="481"/>
      <c r="H27" s="14"/>
      <c r="I27" s="14"/>
    </row>
    <row r="28" spans="1:10" ht="24.95" customHeight="1" x14ac:dyDescent="0.2">
      <c r="A28" s="7" t="s">
        <v>31</v>
      </c>
      <c r="B28" s="6" t="s">
        <v>56</v>
      </c>
      <c r="C28" s="16">
        <f>+[16]Sheet1!$AD$3</f>
        <v>0</v>
      </c>
      <c r="D28" s="485"/>
      <c r="E28" s="486"/>
      <c r="F28" s="486"/>
      <c r="G28" s="487"/>
      <c r="H28" s="14"/>
      <c r="I28" s="14"/>
    </row>
    <row r="29" spans="1:10" ht="24.95" customHeight="1" x14ac:dyDescent="0.2">
      <c r="A29" s="7" t="s">
        <v>33</v>
      </c>
      <c r="B29" s="6" t="s">
        <v>57</v>
      </c>
      <c r="C29" s="16">
        <f>+'[17]5(f)'!$AD$3</f>
        <v>0</v>
      </c>
      <c r="D29" s="482"/>
      <c r="E29" s="483"/>
      <c r="F29" s="483"/>
      <c r="G29" s="484"/>
      <c r="H29" s="14"/>
      <c r="I29" s="14"/>
    </row>
    <row r="30" spans="1:10" ht="30" customHeight="1" x14ac:dyDescent="0.2">
      <c r="A30" s="7" t="s">
        <v>35</v>
      </c>
      <c r="B30" s="6" t="s">
        <v>58</v>
      </c>
      <c r="C30" s="18">
        <f>+SUM(C24:C29)</f>
        <v>0</v>
      </c>
      <c r="D30" s="18">
        <f>+SUM(D24:D29)</f>
        <v>0</v>
      </c>
      <c r="E30" s="18">
        <f>+SUM(E24:E29)</f>
        <v>0</v>
      </c>
      <c r="F30" s="18">
        <f>+SUM(F24:F29)</f>
        <v>0</v>
      </c>
      <c r="G30" s="18">
        <f>+SUM(G24:G29)</f>
        <v>0</v>
      </c>
      <c r="H30" s="14"/>
      <c r="I30" s="14"/>
    </row>
    <row r="31" spans="1:10" ht="39.950000000000003" customHeight="1" x14ac:dyDescent="0.2">
      <c r="A31" s="7" t="s">
        <v>37</v>
      </c>
      <c r="B31" s="17" t="s">
        <v>59</v>
      </c>
      <c r="C31" s="16">
        <f>+[18]Sheet1!$I$3</f>
        <v>0</v>
      </c>
      <c r="D31" s="16">
        <f>+[18]Sheet1!$J$3</f>
        <v>0</v>
      </c>
      <c r="E31" s="16">
        <f>+[18]Sheet1!$K$3</f>
        <v>0</v>
      </c>
      <c r="F31" s="16">
        <f>+[18]Sheet1!$L$3</f>
        <v>0</v>
      </c>
      <c r="G31" s="16">
        <f>+[18]Sheet1!$N$3</f>
        <v>0</v>
      </c>
      <c r="H31" s="14"/>
      <c r="I31" s="14"/>
    </row>
    <row r="32" spans="1:10" ht="39.950000000000003" customHeight="1" x14ac:dyDescent="0.2">
      <c r="A32" s="7" t="s">
        <v>39</v>
      </c>
      <c r="B32" s="6" t="s">
        <v>60</v>
      </c>
      <c r="C32" s="16">
        <f>+[19]Sheet1!$I$3</f>
        <v>0</v>
      </c>
      <c r="D32" s="16">
        <f>+[19]Sheet1!$J$3</f>
        <v>0</v>
      </c>
      <c r="E32" s="16">
        <f>+[19]Sheet1!$K$3</f>
        <v>0</v>
      </c>
      <c r="F32" s="16">
        <f>+[19]Sheet1!$L$3</f>
        <v>0</v>
      </c>
      <c r="G32" s="16">
        <f>+[19]Sheet1!$N$3</f>
        <v>0</v>
      </c>
      <c r="H32" s="14"/>
      <c r="I32" s="14"/>
    </row>
    <row r="33" spans="1:9" ht="24.95" customHeight="1" x14ac:dyDescent="0.2">
      <c r="A33" s="7" t="s">
        <v>41</v>
      </c>
      <c r="B33" s="6" t="s">
        <v>61</v>
      </c>
      <c r="C33" s="16">
        <f>+[20]Sheet1!$I$3</f>
        <v>0</v>
      </c>
      <c r="D33" s="16">
        <f>+[20]Sheet1!$J$3</f>
        <v>0</v>
      </c>
      <c r="E33" s="16">
        <f>+[20]Sheet1!$K$3</f>
        <v>0</v>
      </c>
      <c r="F33" s="16">
        <f>+[20]Sheet1!$L$3</f>
        <v>0</v>
      </c>
      <c r="G33" s="16">
        <f>+[20]Sheet1!$P$3</f>
        <v>0</v>
      </c>
      <c r="H33" s="14"/>
      <c r="I33" s="14"/>
    </row>
    <row r="34" spans="1:9" ht="24.95" customHeight="1" x14ac:dyDescent="0.2">
      <c r="A34" s="7" t="s">
        <v>43</v>
      </c>
      <c r="B34" s="6" t="s">
        <v>62</v>
      </c>
      <c r="C34" s="16">
        <f>+[21]Sheet1!$I$3</f>
        <v>0</v>
      </c>
      <c r="D34" s="16">
        <f>+[21]Sheet1!$J$3</f>
        <v>0</v>
      </c>
      <c r="E34" s="16">
        <f>+[21]Sheet1!$K$3</f>
        <v>0</v>
      </c>
      <c r="F34" s="16">
        <f>+[21]Sheet1!$L$3</f>
        <v>0</v>
      </c>
      <c r="G34" s="16">
        <f>+[21]Sheet1!$N$3</f>
        <v>0</v>
      </c>
      <c r="H34" s="14"/>
      <c r="I34" s="14"/>
    </row>
    <row r="35" spans="1:9" ht="30" customHeight="1" x14ac:dyDescent="0.2">
      <c r="A35" s="7" t="s">
        <v>45</v>
      </c>
      <c r="B35" s="6" t="s">
        <v>63</v>
      </c>
      <c r="C35" s="18">
        <f>-C31+C32+C33-C34</f>
        <v>0</v>
      </c>
      <c r="D35" s="18">
        <f>-D31+D32+D33-D34</f>
        <v>0</v>
      </c>
      <c r="E35" s="18">
        <f>-E31+E32+E33-E34</f>
        <v>0</v>
      </c>
      <c r="F35" s="18">
        <f>-F31+F32+F33-F34</f>
        <v>0</v>
      </c>
      <c r="G35" s="18">
        <f>-G31+G32+G33-G34</f>
        <v>0</v>
      </c>
      <c r="H35" s="14"/>
      <c r="I35" s="14"/>
    </row>
    <row r="36" spans="1:9" ht="30" customHeight="1" x14ac:dyDescent="0.2">
      <c r="A36" s="7" t="s">
        <v>47</v>
      </c>
      <c r="B36" s="6" t="s">
        <v>64</v>
      </c>
      <c r="C36" s="19">
        <f>+C30+C35</f>
        <v>0</v>
      </c>
      <c r="D36" s="19">
        <f>+D30+D35</f>
        <v>0</v>
      </c>
      <c r="E36" s="19">
        <f>+E30+E35</f>
        <v>0</v>
      </c>
      <c r="F36" s="19">
        <f>+F30+F35</f>
        <v>0</v>
      </c>
      <c r="G36" s="19">
        <f>+G30+G35</f>
        <v>0</v>
      </c>
      <c r="H36" s="14"/>
      <c r="I36" s="14"/>
    </row>
    <row r="37" spans="1:9" ht="45" customHeight="1" x14ac:dyDescent="0.2">
      <c r="A37" s="7" t="s">
        <v>49</v>
      </c>
      <c r="B37" s="6" t="s">
        <v>65</v>
      </c>
      <c r="C37" s="20">
        <f>+C19+C35-C12</f>
        <v>136698693.69000003</v>
      </c>
      <c r="D37" s="20">
        <f>+D19+D35-D12</f>
        <v>12302882.479999997</v>
      </c>
      <c r="E37" s="20">
        <f>+E19+E35-E12</f>
        <v>12302882.479999997</v>
      </c>
      <c r="F37" s="20">
        <f>+F19+F35-F12</f>
        <v>0</v>
      </c>
      <c r="G37" s="20" t="e">
        <f>+G19+G35-G12</f>
        <v>#REF!</v>
      </c>
      <c r="H37" s="14"/>
      <c r="I37" s="14"/>
    </row>
  </sheetData>
  <mergeCells count="10">
    <mergeCell ref="A21:A22"/>
    <mergeCell ref="B23:G23"/>
    <mergeCell ref="D24:G25"/>
    <mergeCell ref="D27:G29"/>
    <mergeCell ref="B1:G1"/>
    <mergeCell ref="A2:G2"/>
    <mergeCell ref="A3:A4"/>
    <mergeCell ref="B5:G5"/>
    <mergeCell ref="D8:E9"/>
    <mergeCell ref="A20:G20"/>
  </mergeCells>
  <pageMargins left="0.39370078740157483" right="0.39370078740157483" top="0.39370078740157483" bottom="0.59055118110236227" header="0.31496062992125984" footer="0.31496062992125984"/>
  <pageSetup paperSize="9" scale="99" orientation="landscape" r:id="rId1"/>
  <rowBreaks count="1" manualBreakCount="1">
    <brk id="1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E4E70-73D7-472C-85C8-57B9A6E9FFA4}">
  <dimension ref="A1:J52"/>
  <sheetViews>
    <sheetView view="pageBreakPreview" topLeftCell="A41" zoomScaleSheetLayoutView="100" workbookViewId="0">
      <selection activeCell="B42" sqref="B42"/>
    </sheetView>
  </sheetViews>
  <sheetFormatPr defaultColWidth="9.33203125" defaultRowHeight="15" x14ac:dyDescent="0.2"/>
  <cols>
    <col min="1" max="1" width="8.33203125" style="12" customWidth="1"/>
    <col min="2" max="2" width="51.83203125" style="1" customWidth="1"/>
    <col min="3" max="3" width="17.33203125" style="1" bestFit="1" customWidth="1"/>
    <col min="4" max="7" width="19.1640625" style="1" customWidth="1"/>
    <col min="8" max="8" width="14" style="1" customWidth="1"/>
    <col min="9" max="9" width="9.33203125" style="1"/>
    <col min="10" max="10" width="14.6640625" style="1" bestFit="1" customWidth="1"/>
    <col min="11" max="16384" width="9.33203125" style="1"/>
  </cols>
  <sheetData>
    <row r="1" spans="1:7" ht="18" customHeight="1" x14ac:dyDescent="0.2">
      <c r="A1" s="2" t="s">
        <v>66</v>
      </c>
      <c r="B1" s="488" t="s">
        <v>67</v>
      </c>
      <c r="C1" s="488"/>
      <c r="D1" s="488"/>
      <c r="E1" s="488"/>
      <c r="F1" s="488"/>
      <c r="G1" s="488"/>
    </row>
    <row r="2" spans="1:7" ht="15.6" customHeight="1" x14ac:dyDescent="0.2">
      <c r="A2" s="22"/>
      <c r="B2" s="8"/>
      <c r="C2" s="14"/>
      <c r="D2" s="14"/>
      <c r="E2" s="14"/>
      <c r="F2" s="14"/>
      <c r="G2" s="14"/>
    </row>
    <row r="3" spans="1:7" s="12" customFormat="1" ht="39.950000000000003" customHeight="1" x14ac:dyDescent="0.2">
      <c r="A3" s="497"/>
      <c r="B3" s="9" t="s">
        <v>68</v>
      </c>
      <c r="C3" s="7" t="s">
        <v>69</v>
      </c>
      <c r="D3" s="7" t="s">
        <v>18</v>
      </c>
      <c r="E3" s="7" t="s">
        <v>70</v>
      </c>
      <c r="F3" s="7" t="s">
        <v>20</v>
      </c>
      <c r="G3" s="7" t="s">
        <v>21</v>
      </c>
    </row>
    <row r="4" spans="1:7" s="12" customFormat="1" ht="18" customHeight="1" x14ac:dyDescent="0.2">
      <c r="A4" s="498"/>
      <c r="B4" s="5">
        <v>1</v>
      </c>
      <c r="C4" s="5">
        <v>2</v>
      </c>
      <c r="D4" s="5">
        <v>3</v>
      </c>
      <c r="E4" s="5">
        <v>4</v>
      </c>
      <c r="F4" s="5">
        <v>5</v>
      </c>
      <c r="G4" s="5">
        <v>6</v>
      </c>
    </row>
    <row r="5" spans="1:7" ht="18" customHeight="1" x14ac:dyDescent="0.2">
      <c r="A5" s="15">
        <v>6</v>
      </c>
      <c r="B5" s="490" t="s">
        <v>71</v>
      </c>
      <c r="C5" s="490"/>
      <c r="D5" s="490"/>
      <c r="E5" s="490"/>
      <c r="F5" s="490"/>
      <c r="G5" s="490"/>
    </row>
    <row r="6" spans="1:7" ht="35.1" customHeight="1" x14ac:dyDescent="0.2">
      <c r="A6" s="7" t="s">
        <v>23</v>
      </c>
      <c r="B6" s="503" t="s">
        <v>72</v>
      </c>
      <c r="C6" s="514"/>
      <c r="D6" s="64">
        <f>+[22]AP!$AO$16</f>
        <v>840670</v>
      </c>
      <c r="E6" s="64">
        <f>+[22]AP!$AP$16</f>
        <v>840670</v>
      </c>
      <c r="F6" s="64">
        <f>+[22]AP!$AN$16</f>
        <v>15354498.6</v>
      </c>
      <c r="G6" s="62">
        <v>0</v>
      </c>
    </row>
    <row r="7" spans="1:7" ht="17.100000000000001" customHeight="1" x14ac:dyDescent="0.3">
      <c r="A7" s="517" t="s">
        <v>25</v>
      </c>
      <c r="B7" s="519" t="s">
        <v>73</v>
      </c>
      <c r="C7" s="9" t="s">
        <v>74</v>
      </c>
      <c r="D7" s="23" t="e">
        <f>+GETPIVOTDATA("Sum of CGST Amount",[23]Sheet4!$A$3,"xx","Inputs")</f>
        <v>#REF!</v>
      </c>
      <c r="E7" s="23" t="e">
        <f>+GETPIVOTDATA("Sum of SGST Amount",[23]Sheet4!$A$3,"xx","Inputs")</f>
        <v>#REF!</v>
      </c>
      <c r="F7" s="23" t="e">
        <f>+GETPIVOTDATA("Sum of IGST Amount",[23]Sheet4!$A$3,"xx","Inputs")</f>
        <v>#REF!</v>
      </c>
      <c r="G7" s="23">
        <v>0</v>
      </c>
    </row>
    <row r="8" spans="1:7" ht="17.100000000000001" customHeight="1" x14ac:dyDescent="0.2">
      <c r="A8" s="518"/>
      <c r="B8" s="522"/>
      <c r="C8" s="9" t="s">
        <v>75</v>
      </c>
      <c r="D8" s="24">
        <f>+[23]Sheet4!$B$7</f>
        <v>0</v>
      </c>
      <c r="E8" s="24">
        <f>+[23]Sheet4!$C$7</f>
        <v>0</v>
      </c>
      <c r="F8" s="24">
        <f>+[23]Sheet4!$D$7</f>
        <v>0</v>
      </c>
      <c r="G8" s="24">
        <v>0</v>
      </c>
    </row>
    <row r="9" spans="1:7" ht="17.100000000000001" customHeight="1" x14ac:dyDescent="0.2">
      <c r="A9" s="518"/>
      <c r="B9" s="523"/>
      <c r="C9" s="9" t="s">
        <v>76</v>
      </c>
      <c r="D9" s="24" t="e">
        <f>+GETPIVOTDATA("Sum of CGST Amount",[23]Sheet4!$A$3,"xx","Service")</f>
        <v>#REF!</v>
      </c>
      <c r="E9" s="24" t="e">
        <f>+GETPIVOTDATA("Sum of SGST Amount",[23]Sheet4!$A$3,"xx","Service")</f>
        <v>#REF!</v>
      </c>
      <c r="F9" s="24" t="e">
        <f>+GETPIVOTDATA("Sum of IGST Amount",[23]Sheet4!$A$3,"xx","Service")</f>
        <v>#REF!</v>
      </c>
      <c r="G9" s="24">
        <v>0</v>
      </c>
    </row>
    <row r="10" spans="1:7" ht="17.100000000000001" customHeight="1" x14ac:dyDescent="0.3">
      <c r="A10" s="517" t="s">
        <v>27</v>
      </c>
      <c r="B10" s="519" t="s">
        <v>77</v>
      </c>
      <c r="C10" s="9" t="s">
        <v>74</v>
      </c>
      <c r="D10" s="23">
        <v>0</v>
      </c>
      <c r="E10" s="23">
        <f>+'[24]6(C)'!$AJ$3</f>
        <v>0</v>
      </c>
      <c r="F10" s="23">
        <f>+'[24]6(C)'!$AR$3</f>
        <v>0</v>
      </c>
      <c r="G10" s="23">
        <v>0</v>
      </c>
    </row>
    <row r="11" spans="1:7" ht="17.100000000000001" customHeight="1" x14ac:dyDescent="0.3">
      <c r="A11" s="518"/>
      <c r="B11" s="520"/>
      <c r="C11" s="9" t="s">
        <v>75</v>
      </c>
      <c r="D11" s="23">
        <f>+[24]Summary!$C$5</f>
        <v>0</v>
      </c>
      <c r="E11" s="23">
        <f>+[24]Summary!$D$5</f>
        <v>0</v>
      </c>
      <c r="F11" s="23">
        <f>+[24]Summary!$F$5</f>
        <v>0</v>
      </c>
      <c r="G11" s="23">
        <v>0</v>
      </c>
    </row>
    <row r="12" spans="1:7" ht="17.100000000000001" customHeight="1" x14ac:dyDescent="0.2">
      <c r="A12" s="518"/>
      <c r="B12" s="521"/>
      <c r="C12" s="9" t="s">
        <v>76</v>
      </c>
      <c r="D12" s="24">
        <f>+[24]Summary!$C$4</f>
        <v>0</v>
      </c>
      <c r="E12" s="24">
        <f>+[24]Summary!$D$4</f>
        <v>0</v>
      </c>
      <c r="F12" s="24">
        <f>+[24]Summary!$E$4</f>
        <v>0</v>
      </c>
      <c r="G12" s="24">
        <v>0</v>
      </c>
    </row>
    <row r="13" spans="1:7" ht="17.100000000000001" customHeight="1" x14ac:dyDescent="0.3">
      <c r="A13" s="517" t="s">
        <v>29</v>
      </c>
      <c r="B13" s="519" t="s">
        <v>78</v>
      </c>
      <c r="C13" s="9" t="s">
        <v>74</v>
      </c>
      <c r="D13" s="23">
        <f>+[25]Sheet1!$B$6</f>
        <v>0</v>
      </c>
      <c r="E13" s="23">
        <f>+[25]Sheet1!$C$6</f>
        <v>0</v>
      </c>
      <c r="F13" s="23">
        <f>+[25]Sheet1!$D$6</f>
        <v>0</v>
      </c>
      <c r="G13" s="23">
        <v>0</v>
      </c>
    </row>
    <row r="14" spans="1:7" ht="17.100000000000001" customHeight="1" x14ac:dyDescent="0.2">
      <c r="A14" s="518"/>
      <c r="B14" s="520"/>
      <c r="C14" s="9" t="s">
        <v>75</v>
      </c>
      <c r="D14" s="24">
        <f>+[25]Sheet1!$B$7</f>
        <v>0</v>
      </c>
      <c r="E14" s="24">
        <f>+[25]Sheet1!$C$7</f>
        <v>0</v>
      </c>
      <c r="F14" s="24">
        <f>+[25]Sheet1!$D$7</f>
        <v>0</v>
      </c>
      <c r="G14" s="24">
        <v>0</v>
      </c>
    </row>
    <row r="15" spans="1:7" ht="17.100000000000001" customHeight="1" x14ac:dyDescent="0.2">
      <c r="A15" s="518"/>
      <c r="B15" s="521"/>
      <c r="C15" s="9" t="s">
        <v>76</v>
      </c>
      <c r="D15" s="24" t="e">
        <f>+GETPIVOTDATA("Sum of CGST RCM Amount",[25]Sheet1!$A$3,"xx2","Service")</f>
        <v>#REF!</v>
      </c>
      <c r="E15" s="24" t="e">
        <f>+GETPIVOTDATA("Sum of SGST RCM Amount",[25]Sheet1!$A$3,"xx2","Service")</f>
        <v>#REF!</v>
      </c>
      <c r="F15" s="24" t="e">
        <f>+GETPIVOTDATA("Sum of IGST RCM Amount",[25]Sheet1!$A$3,"xx2","Service")</f>
        <v>#REF!</v>
      </c>
      <c r="G15" s="24">
        <v>0</v>
      </c>
    </row>
    <row r="16" spans="1:7" ht="17.100000000000001" customHeight="1" x14ac:dyDescent="0.2">
      <c r="A16" s="517" t="s">
        <v>31</v>
      </c>
      <c r="B16" s="519" t="s">
        <v>79</v>
      </c>
      <c r="C16" s="9" t="s">
        <v>74</v>
      </c>
      <c r="D16" s="508"/>
      <c r="E16" s="509"/>
      <c r="F16" s="24">
        <v>0</v>
      </c>
      <c r="G16" s="24">
        <v>0</v>
      </c>
    </row>
    <row r="17" spans="1:7" ht="17.100000000000001" customHeight="1" x14ac:dyDescent="0.3">
      <c r="A17" s="517"/>
      <c r="B17" s="521"/>
      <c r="C17" s="9" t="s">
        <v>75</v>
      </c>
      <c r="D17" s="510"/>
      <c r="E17" s="511"/>
      <c r="F17" s="23">
        <v>0</v>
      </c>
      <c r="G17" s="23">
        <v>0</v>
      </c>
    </row>
    <row r="18" spans="1:7" ht="17.100000000000001" customHeight="1" x14ac:dyDescent="0.2">
      <c r="A18" s="7" t="s">
        <v>33</v>
      </c>
      <c r="B18" s="503" t="s">
        <v>80</v>
      </c>
      <c r="C18" s="514"/>
      <c r="D18" s="512"/>
      <c r="E18" s="513"/>
      <c r="F18" s="24">
        <f>+'[26]6(F) '!$BJ$3</f>
        <v>0</v>
      </c>
      <c r="G18" s="24">
        <v>0</v>
      </c>
    </row>
    <row r="19" spans="1:7" ht="17.100000000000001" customHeight="1" x14ac:dyDescent="0.2">
      <c r="A19" s="7" t="s">
        <v>35</v>
      </c>
      <c r="B19" t="s">
        <v>81</v>
      </c>
      <c r="D19" s="24">
        <f>+'[27]6(G) Input tax credit Received '!$E$3</f>
        <v>0</v>
      </c>
      <c r="E19" s="24">
        <f>+'[27]6(G) Input tax credit Received '!$F$3</f>
        <v>0</v>
      </c>
      <c r="F19" s="24">
        <f>+'[27]6(G) Input tax credit Received '!$G$3</f>
        <v>9626</v>
      </c>
      <c r="G19" s="24">
        <v>0</v>
      </c>
    </row>
    <row r="20" spans="1:7" ht="35.1" customHeight="1" x14ac:dyDescent="0.2">
      <c r="A20" s="7" t="s">
        <v>37</v>
      </c>
      <c r="B20" s="503" t="s">
        <v>82</v>
      </c>
      <c r="C20" s="504"/>
      <c r="D20" s="24">
        <f>+'[28]6(H)'!$AH$3</f>
        <v>0</v>
      </c>
      <c r="E20" s="24">
        <f>+'[28]6(H)'!$AJ$3</f>
        <v>0</v>
      </c>
      <c r="F20" s="24">
        <f>+'[28]6(H)'!$AL$3</f>
        <v>0</v>
      </c>
      <c r="G20" s="24">
        <v>0</v>
      </c>
    </row>
    <row r="21" spans="1:7" ht="18" customHeight="1" x14ac:dyDescent="0.2">
      <c r="A21" s="7" t="s">
        <v>39</v>
      </c>
      <c r="B21" s="503" t="s">
        <v>83</v>
      </c>
      <c r="C21" s="504"/>
      <c r="D21" s="18" t="e">
        <f>+SUM(D7:D20)</f>
        <v>#REF!</v>
      </c>
      <c r="E21" s="18" t="e">
        <f>+SUM(E7:E20)</f>
        <v>#REF!</v>
      </c>
      <c r="F21" s="18" t="e">
        <f>+SUM(F7:F20)</f>
        <v>#REF!</v>
      </c>
      <c r="G21" s="18">
        <f>+SUM(G7:G20)</f>
        <v>0</v>
      </c>
    </row>
    <row r="22" spans="1:7" ht="18" customHeight="1" x14ac:dyDescent="0.3">
      <c r="A22" s="7" t="s">
        <v>41</v>
      </c>
      <c r="B22" s="515" t="s">
        <v>84</v>
      </c>
      <c r="C22" s="516"/>
      <c r="D22" s="25"/>
      <c r="E22" s="25"/>
      <c r="F22" s="25"/>
      <c r="G22" s="25"/>
    </row>
    <row r="23" spans="1:7" ht="17.100000000000001" customHeight="1" x14ac:dyDescent="0.2">
      <c r="A23" s="7" t="s">
        <v>43</v>
      </c>
      <c r="B23" s="503" t="s">
        <v>85</v>
      </c>
      <c r="C23" s="504"/>
      <c r="D23" s="53">
        <f>+'[29]Summary 6(K)'!$C$3</f>
        <v>0</v>
      </c>
      <c r="E23" s="53">
        <f>+'[29]Summary 6(K)'!$D$3</f>
        <v>0</v>
      </c>
      <c r="F23" s="53">
        <f>+'[29]Summary 6(K)'!$E$3</f>
        <v>0</v>
      </c>
      <c r="G23" s="505"/>
    </row>
    <row r="24" spans="1:7" ht="17.100000000000001" customHeight="1" x14ac:dyDescent="0.3">
      <c r="A24" s="7" t="s">
        <v>45</v>
      </c>
      <c r="B24" s="503" t="s">
        <v>86</v>
      </c>
      <c r="C24" s="504"/>
      <c r="D24" s="23">
        <f>+'[30]6(L)'!$C$3</f>
        <v>0</v>
      </c>
      <c r="E24" s="23">
        <f>+'[30]6(L)'!$D$3</f>
        <v>0</v>
      </c>
      <c r="F24" s="23">
        <f>+'[30]6(L)'!$E$3</f>
        <v>0</v>
      </c>
      <c r="G24" s="506"/>
    </row>
    <row r="25" spans="1:7" ht="17.100000000000001" customHeight="1" x14ac:dyDescent="0.3">
      <c r="A25" s="7" t="s">
        <v>47</v>
      </c>
      <c r="B25" s="499" t="s">
        <v>87</v>
      </c>
      <c r="C25" s="507"/>
      <c r="D25" s="23">
        <f>+'[31]6(M) Any Other ITC availed but '!$AH$3</f>
        <v>0</v>
      </c>
      <c r="E25" s="23">
        <f>+'[31]6(M) Any Other ITC availed but '!$AJ$3</f>
        <v>0</v>
      </c>
      <c r="F25" s="23">
        <f>+'[31]6(M) Any Other ITC availed but '!$AL$3</f>
        <v>0</v>
      </c>
      <c r="G25" s="23">
        <v>0</v>
      </c>
    </row>
    <row r="26" spans="1:7" ht="18" customHeight="1" x14ac:dyDescent="0.2">
      <c r="A26" s="7" t="s">
        <v>49</v>
      </c>
      <c r="B26" s="499" t="s">
        <v>88</v>
      </c>
      <c r="C26" s="507"/>
      <c r="D26" s="27">
        <f>+SUM(D23:D25)</f>
        <v>0</v>
      </c>
      <c r="E26" s="27">
        <f>+SUM(E23:E25)</f>
        <v>0</v>
      </c>
      <c r="F26" s="27">
        <f>+SUM(F23:F25)</f>
        <v>0</v>
      </c>
      <c r="G26" s="27">
        <f>+SUM(G23:G25)</f>
        <v>0</v>
      </c>
    </row>
    <row r="27" spans="1:7" ht="18" customHeight="1" x14ac:dyDescent="0.2">
      <c r="A27" s="7" t="s">
        <v>89</v>
      </c>
      <c r="B27" s="499" t="s">
        <v>90</v>
      </c>
      <c r="C27" s="507"/>
      <c r="D27" s="69" t="e">
        <f>+D21+D26</f>
        <v>#REF!</v>
      </c>
      <c r="E27" s="69" t="e">
        <f>+E21+E26</f>
        <v>#REF!</v>
      </c>
      <c r="F27" s="69" t="e">
        <f>+F21+F26</f>
        <v>#REF!</v>
      </c>
      <c r="G27" s="28">
        <f>+G21+G26</f>
        <v>0</v>
      </c>
    </row>
    <row r="28" spans="1:7" s="12" customFormat="1" ht="39.950000000000003" customHeight="1" x14ac:dyDescent="0.2">
      <c r="A28" s="497"/>
      <c r="B28" s="499" t="s">
        <v>68</v>
      </c>
      <c r="C28" s="500"/>
      <c r="D28" s="7" t="s">
        <v>18</v>
      </c>
      <c r="E28" s="7" t="s">
        <v>70</v>
      </c>
      <c r="F28" s="7" t="s">
        <v>20</v>
      </c>
      <c r="G28" s="7" t="s">
        <v>21</v>
      </c>
    </row>
    <row r="29" spans="1:7" s="12" customFormat="1" ht="18" customHeight="1" x14ac:dyDescent="0.2">
      <c r="A29" s="498"/>
      <c r="B29" s="501">
        <v>1</v>
      </c>
      <c r="C29" s="502"/>
      <c r="D29" s="5">
        <v>2</v>
      </c>
      <c r="E29" s="5">
        <v>3</v>
      </c>
      <c r="F29" s="5">
        <v>4</v>
      </c>
      <c r="G29" s="5">
        <v>5</v>
      </c>
    </row>
    <row r="30" spans="1:7" ht="18" customHeight="1" x14ac:dyDescent="0.2">
      <c r="A30" s="15">
        <v>7</v>
      </c>
      <c r="B30" s="490" t="s">
        <v>91</v>
      </c>
      <c r="C30" s="490"/>
      <c r="D30" s="490"/>
      <c r="E30" s="490"/>
      <c r="F30" s="490"/>
      <c r="G30" s="490"/>
    </row>
    <row r="31" spans="1:7" ht="18" customHeight="1" x14ac:dyDescent="0.3">
      <c r="A31" s="7" t="s">
        <v>23</v>
      </c>
      <c r="B31" s="492" t="s">
        <v>92</v>
      </c>
      <c r="C31" s="492"/>
      <c r="D31" s="23">
        <f>+'[32]7(A) As per Rule 37'!$AH$3</f>
        <v>0</v>
      </c>
      <c r="E31" s="23">
        <f>+'[32]7(A) As per Rule 37'!$AJ$3</f>
        <v>0</v>
      </c>
      <c r="F31" s="23">
        <f>+'[32]7(A) As per Rule 37'!$AL$3</f>
        <v>0</v>
      </c>
      <c r="G31" s="23">
        <v>0</v>
      </c>
    </row>
    <row r="32" spans="1:7" ht="18" customHeight="1" x14ac:dyDescent="0.3">
      <c r="A32" s="7" t="s">
        <v>25</v>
      </c>
      <c r="B32" s="492" t="s">
        <v>93</v>
      </c>
      <c r="C32" s="493"/>
      <c r="D32" s="23">
        <f>+'[33]7(B) As per Rule 39'!$G$3</f>
        <v>0</v>
      </c>
      <c r="E32" s="23">
        <f>+'[33]7(B) As per Rule 39'!$H$3</f>
        <v>0</v>
      </c>
      <c r="F32" s="23">
        <f>+'[33]7(B) As per Rule 39'!$I$3</f>
        <v>0</v>
      </c>
      <c r="G32" s="23">
        <v>0</v>
      </c>
    </row>
    <row r="33" spans="1:10" ht="18" customHeight="1" x14ac:dyDescent="0.3">
      <c r="A33" s="7" t="s">
        <v>27</v>
      </c>
      <c r="B33" s="492" t="s">
        <v>94</v>
      </c>
      <c r="C33" s="493"/>
      <c r="D33" s="23">
        <f>+'[34]7(C) As per Rule 42'!$G$3</f>
        <v>0</v>
      </c>
      <c r="E33" s="23">
        <f>+'[34]7(C) As per Rule 42'!$H$3</f>
        <v>0</v>
      </c>
      <c r="F33" s="23">
        <f>+'[34]7(C) As per Rule 42'!$I$3</f>
        <v>0</v>
      </c>
      <c r="G33" s="23">
        <v>0</v>
      </c>
    </row>
    <row r="34" spans="1:10" ht="18" customHeight="1" x14ac:dyDescent="0.3">
      <c r="A34" s="7" t="s">
        <v>29</v>
      </c>
      <c r="B34" s="492" t="s">
        <v>95</v>
      </c>
      <c r="C34" s="493"/>
      <c r="D34" s="23">
        <f>+'[35]7(D) As per Rule 43'!$G$3</f>
        <v>0</v>
      </c>
      <c r="E34" s="23">
        <f>+'[35]7(D) As per Rule 43'!$H$3</f>
        <v>0</v>
      </c>
      <c r="F34" s="23">
        <f>+'[35]7(D) As per Rule 43'!$H$3</f>
        <v>0</v>
      </c>
      <c r="G34" s="23">
        <v>0</v>
      </c>
    </row>
    <row r="35" spans="1:10" ht="18" customHeight="1" x14ac:dyDescent="0.2">
      <c r="A35" s="7" t="s">
        <v>31</v>
      </c>
      <c r="B35" s="492" t="s">
        <v>96</v>
      </c>
      <c r="C35" s="493"/>
      <c r="D35" s="24">
        <f>+'[36]7(E) As per Section 17(5)'!$AH$3</f>
        <v>0</v>
      </c>
      <c r="E35" s="24">
        <f>+'[36]7(E) As per Section 17(5)'!$AJ$3</f>
        <v>0</v>
      </c>
      <c r="F35" s="24">
        <f>+'[36]7(E) As per Section 17(5)'!$AL$3</f>
        <v>0</v>
      </c>
      <c r="G35" s="24">
        <v>0</v>
      </c>
    </row>
    <row r="36" spans="1:10" ht="18" customHeight="1" x14ac:dyDescent="0.3">
      <c r="A36" s="7" t="s">
        <v>33</v>
      </c>
      <c r="B36" s="492" t="s">
        <v>97</v>
      </c>
      <c r="C36" s="493"/>
      <c r="D36" s="23">
        <f>+'[36]7(E) As per Section 17(5)'!$AH$3</f>
        <v>0</v>
      </c>
      <c r="E36" s="23">
        <f>+'[36]7(E) As per Section 17(5)'!$AJ$3</f>
        <v>0</v>
      </c>
      <c r="F36" s="23">
        <f>+'[36]7(E) As per Section 17(5)'!$AL$3</f>
        <v>0</v>
      </c>
      <c r="G36" s="23">
        <v>0</v>
      </c>
    </row>
    <row r="37" spans="1:10" ht="18" customHeight="1" x14ac:dyDescent="0.3">
      <c r="A37" s="7" t="s">
        <v>35</v>
      </c>
      <c r="B37" s="492" t="s">
        <v>98</v>
      </c>
      <c r="C37" s="493"/>
      <c r="D37" s="23">
        <f>+'[37]7(G) Reversal of TRAN-II Credit'!$C$3</f>
        <v>0</v>
      </c>
      <c r="E37" s="23">
        <f>+'[37]7(G) Reversal of TRAN-II Credit'!$D$3</f>
        <v>0</v>
      </c>
      <c r="F37" s="23">
        <f>+'[37]7(G) Reversal of TRAN-II Credit'!$E$3</f>
        <v>0</v>
      </c>
      <c r="G37" s="23">
        <v>0</v>
      </c>
    </row>
    <row r="38" spans="1:10" ht="18" customHeight="1" x14ac:dyDescent="0.3">
      <c r="A38" s="7" t="s">
        <v>37</v>
      </c>
      <c r="B38" s="492" t="s">
        <v>99</v>
      </c>
      <c r="C38" s="493"/>
      <c r="D38" s="23">
        <f>+[38]Sheet1!$AH$3</f>
        <v>0</v>
      </c>
      <c r="E38" s="23">
        <f>+[38]Sheet1!$AJ$3</f>
        <v>0</v>
      </c>
      <c r="F38" s="23">
        <f>+'[28]6(H)'!$AL$3</f>
        <v>0</v>
      </c>
      <c r="G38" s="23">
        <v>0</v>
      </c>
    </row>
    <row r="39" spans="1:10" ht="18" customHeight="1" x14ac:dyDescent="0.2">
      <c r="A39" s="7" t="s">
        <v>39</v>
      </c>
      <c r="B39" s="492" t="s">
        <v>100</v>
      </c>
      <c r="C39" s="493"/>
      <c r="D39" s="18">
        <f>+SUM(D31:D38)</f>
        <v>0</v>
      </c>
      <c r="E39" s="18">
        <f>+SUM(E31:E38)</f>
        <v>0</v>
      </c>
      <c r="F39" s="18">
        <f>+SUM(F31:F38)</f>
        <v>0</v>
      </c>
      <c r="G39" s="18">
        <f>+SUM(G31:G38)</f>
        <v>0</v>
      </c>
    </row>
    <row r="40" spans="1:10" ht="18" customHeight="1" x14ac:dyDescent="0.2">
      <c r="A40" s="7" t="s">
        <v>41</v>
      </c>
      <c r="B40" s="492" t="s">
        <v>101</v>
      </c>
      <c r="C40" s="493"/>
      <c r="D40" s="69" t="e">
        <f>+D27-D39</f>
        <v>#REF!</v>
      </c>
      <c r="E40" s="69" t="e">
        <f>+E27-E39</f>
        <v>#REF!</v>
      </c>
      <c r="F40" s="69" t="e">
        <f>+F27-F39</f>
        <v>#REF!</v>
      </c>
      <c r="G40" s="28">
        <f>+G27-G39</f>
        <v>0</v>
      </c>
    </row>
    <row r="41" spans="1:10" ht="15.6" customHeight="1" x14ac:dyDescent="0.2">
      <c r="A41" s="15">
        <v>8</v>
      </c>
      <c r="B41" s="496" t="s">
        <v>102</v>
      </c>
      <c r="C41" s="496"/>
      <c r="D41" s="496"/>
      <c r="E41" s="496"/>
      <c r="F41" s="496"/>
      <c r="G41" s="496"/>
    </row>
    <row r="42" spans="1:10" ht="18" customHeight="1" x14ac:dyDescent="0.2">
      <c r="A42" s="7" t="s">
        <v>23</v>
      </c>
      <c r="B42" s="492" t="s">
        <v>103</v>
      </c>
      <c r="C42" s="493"/>
      <c r="D42" s="63">
        <f>+'[39]AP-GSTR-2-17-18'!$O$2</f>
        <v>844390.30999999994</v>
      </c>
      <c r="E42" s="63">
        <f>+'[39]AP-GSTR-2-17-18'!$N$2</f>
        <v>844390.30999999994</v>
      </c>
      <c r="F42" s="63">
        <f>+'[39]AP-GSTR-2-17-18'!$P$2</f>
        <v>16278954.829999998</v>
      </c>
      <c r="G42" s="63">
        <v>0</v>
      </c>
    </row>
    <row r="43" spans="1:10" ht="18" customHeight="1" x14ac:dyDescent="0.2">
      <c r="A43" s="7" t="s">
        <v>25</v>
      </c>
      <c r="B43" s="492" t="s">
        <v>104</v>
      </c>
      <c r="C43" s="493"/>
      <c r="D43" s="62" t="e">
        <f>+D7+D8+D9+D20</f>
        <v>#REF!</v>
      </c>
      <c r="E43" s="62" t="e">
        <f>+E7+E8+E9+E20</f>
        <v>#REF!</v>
      </c>
      <c r="F43" s="62" t="e">
        <f>+F7+F8+F9+F20</f>
        <v>#REF!</v>
      </c>
      <c r="G43" s="62">
        <v>0</v>
      </c>
    </row>
    <row r="44" spans="1:10" ht="60" customHeight="1" x14ac:dyDescent="0.2">
      <c r="A44" s="7" t="s">
        <v>27</v>
      </c>
      <c r="B44" s="494" t="s">
        <v>105</v>
      </c>
      <c r="C44" s="495"/>
      <c r="D44" s="62">
        <f>[40]Addition!$AI$3</f>
        <v>3720.5599999999995</v>
      </c>
      <c r="E44" s="62">
        <f>[40]Addition!$AK$3</f>
        <v>3720.5599999999995</v>
      </c>
      <c r="F44" s="62">
        <f>[40]Addition!$AM$3+'[40]Already done'!$AM$3-[40]Deletion!$AM$3-190015</f>
        <v>-4712498.42</v>
      </c>
      <c r="G44" s="62">
        <v>0</v>
      </c>
      <c r="H44" s="70" t="s">
        <v>160</v>
      </c>
      <c r="J44" s="70"/>
    </row>
    <row r="45" spans="1:10" ht="18" customHeight="1" x14ac:dyDescent="0.2">
      <c r="A45" s="7" t="s">
        <v>29</v>
      </c>
      <c r="B45" s="492" t="s">
        <v>106</v>
      </c>
      <c r="C45" s="493"/>
      <c r="D45" s="62" t="e">
        <f>SUM(D42)-(D43+D44)</f>
        <v>#REF!</v>
      </c>
      <c r="E45" s="62" t="e">
        <f>SUM(E42)-(E43+E44)</f>
        <v>#REF!</v>
      </c>
      <c r="F45" s="62" t="e">
        <f>SUM(F42)-(F43+F44)</f>
        <v>#REF!</v>
      </c>
      <c r="G45" s="62">
        <f>SUM(G42-(G43+G44))</f>
        <v>0</v>
      </c>
    </row>
    <row r="46" spans="1:10" ht="18" customHeight="1" x14ac:dyDescent="0.2">
      <c r="A46" s="7" t="s">
        <v>31</v>
      </c>
      <c r="B46" s="492" t="s">
        <v>107</v>
      </c>
      <c r="C46" s="493"/>
      <c r="D46" s="62">
        <v>0</v>
      </c>
      <c r="E46" s="62">
        <v>0</v>
      </c>
      <c r="F46" s="62">
        <v>0</v>
      </c>
      <c r="G46" s="62">
        <v>0</v>
      </c>
    </row>
    <row r="47" spans="1:10" ht="18" customHeight="1" x14ac:dyDescent="0.2">
      <c r="A47" s="7" t="s">
        <v>33</v>
      </c>
      <c r="B47" s="492" t="s">
        <v>108</v>
      </c>
      <c r="C47" s="493"/>
      <c r="D47" s="62">
        <f>+[41]Sheet1!$AH$3</f>
        <v>0</v>
      </c>
      <c r="E47" s="62">
        <f>+[41]Sheet1!$AJ$3</f>
        <v>0</v>
      </c>
      <c r="F47" s="62">
        <f>+[41]Sheet1!$AL$3</f>
        <v>0</v>
      </c>
      <c r="G47" s="62">
        <v>0</v>
      </c>
    </row>
    <row r="48" spans="1:10" ht="18" customHeight="1" x14ac:dyDescent="0.2">
      <c r="A48" s="7" t="s">
        <v>35</v>
      </c>
      <c r="B48" s="492" t="s">
        <v>109</v>
      </c>
      <c r="C48" s="493"/>
      <c r="D48" s="62">
        <v>0</v>
      </c>
      <c r="E48" s="62">
        <v>0</v>
      </c>
      <c r="F48" s="62">
        <f>+'[42]8(G) IGST paid on import of Goo'!$F$3</f>
        <v>0</v>
      </c>
      <c r="G48" s="62">
        <v>0</v>
      </c>
    </row>
    <row r="49" spans="1:7" ht="18" customHeight="1" x14ac:dyDescent="0.2">
      <c r="A49" s="7" t="s">
        <v>37</v>
      </c>
      <c r="B49" s="492" t="s">
        <v>110</v>
      </c>
      <c r="C49" s="493"/>
      <c r="D49" s="62">
        <v>0</v>
      </c>
      <c r="E49" s="62">
        <v>0</v>
      </c>
      <c r="F49" s="62">
        <f>+F16+F17+F18</f>
        <v>0</v>
      </c>
      <c r="G49" s="62">
        <v>0</v>
      </c>
    </row>
    <row r="50" spans="1:7" ht="18" customHeight="1" x14ac:dyDescent="0.2">
      <c r="A50" s="7" t="s">
        <v>39</v>
      </c>
      <c r="B50" s="492" t="s">
        <v>111</v>
      </c>
      <c r="C50" s="493"/>
      <c r="D50" s="62">
        <f>+D48-D49</f>
        <v>0</v>
      </c>
      <c r="E50" s="62">
        <f>+E48-E49</f>
        <v>0</v>
      </c>
      <c r="F50" s="62">
        <f>+F48-F49</f>
        <v>0</v>
      </c>
      <c r="G50" s="62">
        <f>+G48-G49</f>
        <v>0</v>
      </c>
    </row>
    <row r="51" spans="1:7" ht="18" customHeight="1" x14ac:dyDescent="0.2">
      <c r="A51" s="7" t="s">
        <v>41</v>
      </c>
      <c r="B51" s="492" t="s">
        <v>112</v>
      </c>
      <c r="C51" s="492"/>
      <c r="D51" s="62">
        <f>+'[42]8(G) IGST paid on import of Goo'!$F$3</f>
        <v>0</v>
      </c>
      <c r="E51" s="62">
        <f>+'[42]8(G) IGST paid on import of Goo'!$G$3</f>
        <v>0</v>
      </c>
      <c r="F51" s="62">
        <f>+'[42]8(G) IGST paid on import of Goo'!$H$3</f>
        <v>0</v>
      </c>
      <c r="G51" s="62">
        <f>+G50</f>
        <v>0</v>
      </c>
    </row>
    <row r="52" spans="1:7" ht="18" customHeight="1" x14ac:dyDescent="0.2">
      <c r="A52" s="7" t="s">
        <v>43</v>
      </c>
      <c r="B52" s="492" t="s">
        <v>113</v>
      </c>
      <c r="C52" s="492"/>
      <c r="D52" s="62">
        <f>+D46+D47+D48</f>
        <v>0</v>
      </c>
      <c r="E52" s="62">
        <f>+E46+E47+E48</f>
        <v>0</v>
      </c>
      <c r="F52" s="62">
        <f>+F46+F47+F48</f>
        <v>0</v>
      </c>
      <c r="G52" s="62">
        <f>+G46+G47+G48</f>
        <v>0</v>
      </c>
    </row>
  </sheetData>
  <mergeCells count="49">
    <mergeCell ref="B1:G1"/>
    <mergeCell ref="A3:A4"/>
    <mergeCell ref="B5:G5"/>
    <mergeCell ref="B6:C6"/>
    <mergeCell ref="A7:A9"/>
    <mergeCell ref="B7:B9"/>
    <mergeCell ref="A10:A12"/>
    <mergeCell ref="B10:B12"/>
    <mergeCell ref="A13:A15"/>
    <mergeCell ref="B13:B15"/>
    <mergeCell ref="A16:A17"/>
    <mergeCell ref="B16:B17"/>
    <mergeCell ref="D16:E18"/>
    <mergeCell ref="B18:C18"/>
    <mergeCell ref="B20:C20"/>
    <mergeCell ref="B21:C21"/>
    <mergeCell ref="B22:C22"/>
    <mergeCell ref="B32:C32"/>
    <mergeCell ref="B23:C23"/>
    <mergeCell ref="G23:G24"/>
    <mergeCell ref="B24:C24"/>
    <mergeCell ref="B25:C25"/>
    <mergeCell ref="B26:C26"/>
    <mergeCell ref="B27:C27"/>
    <mergeCell ref="A28:A29"/>
    <mergeCell ref="B28:C28"/>
    <mergeCell ref="B29:C29"/>
    <mergeCell ref="B30:G30"/>
    <mergeCell ref="B31:C31"/>
    <mergeCell ref="B44:C44"/>
    <mergeCell ref="B33:C33"/>
    <mergeCell ref="B34:C34"/>
    <mergeCell ref="B35:C35"/>
    <mergeCell ref="B36:C36"/>
    <mergeCell ref="B37:C37"/>
    <mergeCell ref="B38:C38"/>
    <mergeCell ref="B39:C39"/>
    <mergeCell ref="B40:C40"/>
    <mergeCell ref="B41:G41"/>
    <mergeCell ref="B42:C42"/>
    <mergeCell ref="B43:C43"/>
    <mergeCell ref="B51:C51"/>
    <mergeCell ref="B52:C52"/>
    <mergeCell ref="B45:C45"/>
    <mergeCell ref="B46:C46"/>
    <mergeCell ref="B47:C47"/>
    <mergeCell ref="B48:C48"/>
    <mergeCell ref="B49:C49"/>
    <mergeCell ref="B50:C50"/>
  </mergeCells>
  <pageMargins left="0.39370078740157483" right="0.39370078740157483" top="0.39370078740157483" bottom="0.59055118110236227"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3E437-DF96-49EA-95E4-6F5F039BB23C}">
  <dimension ref="A1:H30"/>
  <sheetViews>
    <sheetView view="pageBreakPreview" topLeftCell="A16" zoomScale="106" zoomScaleSheetLayoutView="106" workbookViewId="0">
      <selection activeCell="B42" sqref="B42"/>
    </sheetView>
  </sheetViews>
  <sheetFormatPr defaultColWidth="9.33203125" defaultRowHeight="15" x14ac:dyDescent="0.2"/>
  <cols>
    <col min="1" max="1" width="8" style="1" bestFit="1" customWidth="1"/>
    <col min="2" max="2" width="52.1640625" style="1" customWidth="1"/>
    <col min="3" max="3" width="17.6640625" style="1" customWidth="1"/>
    <col min="4" max="4" width="15.83203125" style="1" customWidth="1"/>
    <col min="5" max="5" width="16.6640625" style="1" customWidth="1"/>
    <col min="6" max="6" width="20.5" style="1" customWidth="1"/>
    <col min="7" max="8" width="15.83203125" style="1" customWidth="1"/>
    <col min="9" max="9" width="11.5" style="1" customWidth="1"/>
    <col min="10" max="10" width="90.83203125" style="1" customWidth="1"/>
    <col min="11" max="11" width="14" style="1" customWidth="1"/>
    <col min="12" max="16384" width="9.33203125" style="1"/>
  </cols>
  <sheetData>
    <row r="1" spans="1:8" ht="17.100000000000001" customHeight="1" x14ac:dyDescent="0.2">
      <c r="A1" s="2" t="s">
        <v>114</v>
      </c>
      <c r="B1" s="488" t="s">
        <v>115</v>
      </c>
      <c r="C1" s="488"/>
      <c r="D1" s="488"/>
      <c r="E1" s="488"/>
      <c r="F1" s="488"/>
      <c r="G1" s="488"/>
      <c r="H1" s="488"/>
    </row>
    <row r="2" spans="1:8" ht="8.1" customHeight="1" x14ac:dyDescent="0.2">
      <c r="A2" s="2"/>
      <c r="B2" s="4"/>
      <c r="C2" s="4"/>
      <c r="D2" s="4"/>
      <c r="E2" s="4"/>
      <c r="F2" s="4"/>
      <c r="G2" s="4"/>
      <c r="H2" s="4"/>
    </row>
    <row r="3" spans="1:8" ht="18" customHeight="1" x14ac:dyDescent="0.2">
      <c r="A3" s="541">
        <v>9</v>
      </c>
      <c r="B3" s="543" t="s">
        <v>68</v>
      </c>
      <c r="C3" s="517" t="s">
        <v>116</v>
      </c>
      <c r="D3" s="517" t="s">
        <v>117</v>
      </c>
      <c r="E3" s="517" t="s">
        <v>118</v>
      </c>
      <c r="F3" s="517"/>
      <c r="G3" s="517"/>
      <c r="H3" s="517"/>
    </row>
    <row r="4" spans="1:8" ht="27.95" customHeight="1" x14ac:dyDescent="0.2">
      <c r="A4" s="542"/>
      <c r="B4" s="544"/>
      <c r="C4" s="517"/>
      <c r="D4" s="517"/>
      <c r="E4" s="7" t="s">
        <v>18</v>
      </c>
      <c r="F4" s="7" t="s">
        <v>19</v>
      </c>
      <c r="G4" s="7" t="s">
        <v>20</v>
      </c>
      <c r="H4" s="7" t="s">
        <v>21</v>
      </c>
    </row>
    <row r="5" spans="1:8" ht="15.95" customHeight="1" x14ac:dyDescent="0.2">
      <c r="A5" s="29"/>
      <c r="B5" s="5">
        <v>1</v>
      </c>
      <c r="C5" s="5">
        <v>2</v>
      </c>
      <c r="D5" s="5">
        <v>3</v>
      </c>
      <c r="E5" s="5">
        <v>4</v>
      </c>
      <c r="F5" s="5">
        <v>5</v>
      </c>
      <c r="G5" s="5">
        <v>6</v>
      </c>
      <c r="H5" s="5">
        <v>7</v>
      </c>
    </row>
    <row r="6" spans="1:8" ht="15.95" customHeight="1" x14ac:dyDescent="0.3">
      <c r="A6" s="30"/>
      <c r="B6" s="26" t="s">
        <v>20</v>
      </c>
      <c r="C6" s="65">
        <f>+'[43]9(IV)'!$C$6</f>
        <v>0</v>
      </c>
      <c r="D6" s="65">
        <f>+'[43]9(IV)'!$D$6</f>
        <v>0</v>
      </c>
      <c r="E6" s="68">
        <f>+'[43]9(IV)'!$E$6</f>
        <v>0</v>
      </c>
      <c r="F6" s="68">
        <f>+'[43]9(IV)'!$F$6</f>
        <v>0</v>
      </c>
      <c r="G6" s="68">
        <f>+'[43]9(IV)'!$G$6</f>
        <v>0</v>
      </c>
      <c r="H6" s="533"/>
    </row>
    <row r="7" spans="1:8" ht="15.95" customHeight="1" x14ac:dyDescent="0.3">
      <c r="A7" s="30"/>
      <c r="B7" s="26" t="s">
        <v>18</v>
      </c>
      <c r="C7" s="65">
        <f>+'[43]9(IV)'!$C$7</f>
        <v>12306102</v>
      </c>
      <c r="D7" s="65">
        <f>+'[43]9(IV)'!$D$7</f>
        <v>7151</v>
      </c>
      <c r="E7" s="65">
        <f>+'[43]9(IV)'!$E$7</f>
        <v>12298951</v>
      </c>
      <c r="F7" s="66"/>
      <c r="G7" s="68">
        <f>+'[43]9(IV)'!$G$7</f>
        <v>0</v>
      </c>
      <c r="H7" s="534"/>
    </row>
    <row r="8" spans="1:8" ht="15.95" customHeight="1" x14ac:dyDescent="0.3">
      <c r="A8" s="30"/>
      <c r="B8" s="26" t="s">
        <v>119</v>
      </c>
      <c r="C8" s="65">
        <f>+'[43]9(IV)'!$C$8</f>
        <v>12306102</v>
      </c>
      <c r="D8" s="65">
        <f>+'[43]9(IV)'!$D$8</f>
        <v>7562670</v>
      </c>
      <c r="E8" s="67"/>
      <c r="F8" s="65">
        <f>+'[43]9(IV)'!$F$8</f>
        <v>4743432</v>
      </c>
      <c r="G8" s="68">
        <f>+'[43]9(IV)'!$G$8</f>
        <v>0</v>
      </c>
      <c r="H8" s="535"/>
    </row>
    <row r="9" spans="1:8" ht="15.95" customHeight="1" x14ac:dyDescent="0.3">
      <c r="A9" s="30"/>
      <c r="B9" s="26" t="s">
        <v>21</v>
      </c>
      <c r="C9" s="65">
        <f>+'[43]9(IV)'!$C$9</f>
        <v>0</v>
      </c>
      <c r="D9" s="65">
        <f>+'[43]9(IV)'!$D$9</f>
        <v>0</v>
      </c>
      <c r="E9" s="536"/>
      <c r="F9" s="537"/>
      <c r="G9" s="538"/>
      <c r="H9" s="65">
        <v>0</v>
      </c>
    </row>
    <row r="10" spans="1:8" ht="15.95" customHeight="1" x14ac:dyDescent="0.2">
      <c r="A10" s="30"/>
      <c r="B10" s="26" t="s">
        <v>120</v>
      </c>
      <c r="C10" s="16">
        <f>+'[43]9(IV)'!$C$10</f>
        <v>0</v>
      </c>
      <c r="D10" s="16">
        <f>+'[43]9(IV)'!$D$10</f>
        <v>0</v>
      </c>
      <c r="E10" s="485"/>
      <c r="F10" s="486"/>
      <c r="G10" s="486"/>
      <c r="H10" s="487"/>
    </row>
    <row r="11" spans="1:8" ht="15.95" customHeight="1" x14ac:dyDescent="0.3">
      <c r="A11" s="30"/>
      <c r="B11" s="26" t="s">
        <v>121</v>
      </c>
      <c r="C11" s="65">
        <f>+'[43]9(IV)'!$C$11</f>
        <v>0</v>
      </c>
      <c r="D11" s="65">
        <f>+'[43]9(IV)'!$D$11</f>
        <v>0</v>
      </c>
      <c r="E11" s="485"/>
      <c r="F11" s="486"/>
      <c r="G11" s="486"/>
      <c r="H11" s="487"/>
    </row>
    <row r="12" spans="1:8" ht="15.95" customHeight="1" x14ac:dyDescent="0.3">
      <c r="A12" s="30"/>
      <c r="B12" s="26" t="s">
        <v>122</v>
      </c>
      <c r="C12" s="65">
        <f>+'[43]9(IV)'!$C$12</f>
        <v>0</v>
      </c>
      <c r="D12" s="65">
        <f>+'[43]9(IV)'!$D$12</f>
        <v>0</v>
      </c>
      <c r="E12" s="485"/>
      <c r="F12" s="486"/>
      <c r="G12" s="486"/>
      <c r="H12" s="487"/>
    </row>
    <row r="13" spans="1:8" ht="15.95" customHeight="1" x14ac:dyDescent="0.3">
      <c r="A13" s="31"/>
      <c r="B13" s="26" t="s">
        <v>123</v>
      </c>
      <c r="C13" s="65">
        <f>+'[43]9(IV)'!$C$13</f>
        <v>0</v>
      </c>
      <c r="D13" s="65">
        <f>+'[43]9(IV)'!$D$13</f>
        <v>0</v>
      </c>
      <c r="E13" s="482"/>
      <c r="F13" s="483"/>
      <c r="G13" s="483"/>
      <c r="H13" s="484"/>
    </row>
    <row r="14" spans="1:8" ht="8.1" customHeight="1" x14ac:dyDescent="0.3">
      <c r="A14" s="14"/>
      <c r="B14" s="8"/>
      <c r="C14" s="32"/>
      <c r="D14" s="32"/>
      <c r="E14" s="32"/>
      <c r="F14" s="32"/>
      <c r="G14" s="32"/>
      <c r="H14" s="32"/>
    </row>
    <row r="15" spans="1:8" ht="30" customHeight="1" x14ac:dyDescent="0.2">
      <c r="A15" s="2" t="s">
        <v>124</v>
      </c>
      <c r="B15" s="488" t="s">
        <v>125</v>
      </c>
      <c r="C15" s="488"/>
      <c r="D15" s="488"/>
      <c r="E15" s="488"/>
      <c r="F15" s="488"/>
      <c r="G15" s="488"/>
      <c r="H15" s="488"/>
    </row>
    <row r="16" spans="1:8" ht="8.1" customHeight="1" x14ac:dyDescent="0.2">
      <c r="A16" s="2"/>
      <c r="B16" s="4"/>
      <c r="C16" s="4"/>
      <c r="D16" s="4"/>
      <c r="E16" s="4"/>
      <c r="F16" s="4"/>
      <c r="G16" s="4"/>
      <c r="H16" s="4"/>
    </row>
    <row r="17" spans="1:8" ht="27.95" customHeight="1" x14ac:dyDescent="0.2">
      <c r="A17" s="529"/>
      <c r="B17" s="492" t="s">
        <v>68</v>
      </c>
      <c r="C17" s="492"/>
      <c r="D17" s="7" t="s">
        <v>17</v>
      </c>
      <c r="E17" s="7" t="s">
        <v>18</v>
      </c>
      <c r="F17" s="7" t="s">
        <v>19</v>
      </c>
      <c r="G17" s="7" t="s">
        <v>20</v>
      </c>
      <c r="H17" s="7" t="s">
        <v>21</v>
      </c>
    </row>
    <row r="18" spans="1:8" ht="15.95" customHeight="1" x14ac:dyDescent="0.2">
      <c r="A18" s="529"/>
      <c r="B18" s="532">
        <v>1</v>
      </c>
      <c r="C18" s="532"/>
      <c r="D18" s="33">
        <v>2</v>
      </c>
      <c r="E18" s="33">
        <v>3</v>
      </c>
      <c r="F18" s="33">
        <v>4</v>
      </c>
      <c r="G18" s="33">
        <v>5</v>
      </c>
      <c r="H18" s="33">
        <v>6</v>
      </c>
    </row>
    <row r="19" spans="1:8" ht="30" customHeight="1" x14ac:dyDescent="0.2">
      <c r="A19" s="34">
        <v>10</v>
      </c>
      <c r="B19" s="528" t="s">
        <v>126</v>
      </c>
      <c r="C19" s="528"/>
      <c r="D19" s="24">
        <f>+'[44]10'!$AD$3</f>
        <v>0</v>
      </c>
      <c r="E19" s="24">
        <f>+'[44]10'!$AF$3</f>
        <v>0</v>
      </c>
      <c r="F19" s="24">
        <f>+'[44]10'!$AH$3</f>
        <v>0</v>
      </c>
      <c r="G19" s="24">
        <f>+'[44]10'!$AJ$3</f>
        <v>0</v>
      </c>
      <c r="H19" s="24">
        <v>0</v>
      </c>
    </row>
    <row r="20" spans="1:8" ht="30" customHeight="1" x14ac:dyDescent="0.2">
      <c r="A20" s="34">
        <v>11</v>
      </c>
      <c r="B20" s="528" t="s">
        <v>127</v>
      </c>
      <c r="C20" s="525"/>
      <c r="D20" s="24">
        <f>+'[44]11'!$AD$3</f>
        <v>0</v>
      </c>
      <c r="E20" s="24">
        <f>+'[44]11'!$AF$3</f>
        <v>0</v>
      </c>
      <c r="F20" s="24">
        <f>+'[44]10'!$AH$3</f>
        <v>0</v>
      </c>
      <c r="G20" s="24">
        <f>+'[44]10'!$AJ$3</f>
        <v>0</v>
      </c>
      <c r="H20" s="24">
        <v>0</v>
      </c>
    </row>
    <row r="21" spans="1:8" ht="15.95" customHeight="1" x14ac:dyDescent="0.2">
      <c r="A21" s="34">
        <v>12</v>
      </c>
      <c r="B21" s="539" t="s">
        <v>128</v>
      </c>
      <c r="C21" s="524"/>
      <c r="D21" s="540"/>
      <c r="E21" s="24">
        <f>+'[44]12'!$AH$3</f>
        <v>0</v>
      </c>
      <c r="F21" s="24">
        <f>+'[44]12'!$AJ$3</f>
        <v>0</v>
      </c>
      <c r="G21" s="24">
        <f>+'[44]12'!$AL$3</f>
        <v>0</v>
      </c>
      <c r="H21" s="24">
        <v>0</v>
      </c>
    </row>
    <row r="22" spans="1:8" ht="15.95" customHeight="1" x14ac:dyDescent="0.2">
      <c r="A22" s="34">
        <v>13</v>
      </c>
      <c r="B22" s="528" t="s">
        <v>129</v>
      </c>
      <c r="C22" s="525"/>
      <c r="D22" s="540"/>
      <c r="E22" s="24">
        <f>+'[44]13'!$AH$3</f>
        <v>0</v>
      </c>
      <c r="F22" s="24">
        <f>+'[44]13'!$AJ$3</f>
        <v>0</v>
      </c>
      <c r="G22" s="24">
        <f>+'[44]13'!$AL$3</f>
        <v>0</v>
      </c>
      <c r="H22" s="24">
        <v>0</v>
      </c>
    </row>
    <row r="23" spans="1:8" ht="15.95" customHeight="1" x14ac:dyDescent="0.2">
      <c r="A23" s="35">
        <v>14</v>
      </c>
      <c r="B23" s="488" t="s">
        <v>130</v>
      </c>
      <c r="C23" s="488"/>
      <c r="D23" s="488"/>
      <c r="E23" s="488"/>
      <c r="F23" s="488"/>
      <c r="G23" s="488"/>
      <c r="H23" s="488"/>
    </row>
    <row r="24" spans="1:8" ht="15.95" customHeight="1" x14ac:dyDescent="0.2">
      <c r="A24" s="29"/>
      <c r="B24" s="524" t="s">
        <v>68</v>
      </c>
      <c r="C24" s="528"/>
      <c r="D24" s="528"/>
      <c r="E24" s="529" t="s">
        <v>131</v>
      </c>
      <c r="F24" s="529"/>
      <c r="G24" s="529" t="s">
        <v>132</v>
      </c>
      <c r="H24" s="529"/>
    </row>
    <row r="25" spans="1:8" ht="15.95" customHeight="1" x14ac:dyDescent="0.2">
      <c r="A25" s="29"/>
      <c r="B25" s="530">
        <v>1</v>
      </c>
      <c r="C25" s="530"/>
      <c r="D25" s="531"/>
      <c r="E25" s="532">
        <v>2</v>
      </c>
      <c r="F25" s="532"/>
      <c r="G25" s="532">
        <v>3</v>
      </c>
      <c r="H25" s="532"/>
    </row>
    <row r="26" spans="1:8" ht="15.95" customHeight="1" x14ac:dyDescent="0.3">
      <c r="A26" s="29"/>
      <c r="B26" s="524" t="s">
        <v>20</v>
      </c>
      <c r="C26" s="528"/>
      <c r="D26" s="528"/>
      <c r="E26" s="526">
        <f>+C6</f>
        <v>0</v>
      </c>
      <c r="F26" s="527"/>
      <c r="G26" s="526">
        <f>+D6+E6+F6+G6</f>
        <v>0</v>
      </c>
      <c r="H26" s="527"/>
    </row>
    <row r="27" spans="1:8" ht="15.95" customHeight="1" x14ac:dyDescent="0.3">
      <c r="A27" s="30"/>
      <c r="B27" s="524" t="s">
        <v>18</v>
      </c>
      <c r="C27" s="525"/>
      <c r="D27" s="525"/>
      <c r="E27" s="526">
        <f>+C7</f>
        <v>12306102</v>
      </c>
      <c r="F27" s="527"/>
      <c r="G27" s="526">
        <f>+D7+E7+G7</f>
        <v>12306102</v>
      </c>
      <c r="H27" s="527"/>
    </row>
    <row r="28" spans="1:8" ht="15.95" customHeight="1" x14ac:dyDescent="0.3">
      <c r="A28" s="30"/>
      <c r="B28" s="524" t="s">
        <v>119</v>
      </c>
      <c r="C28" s="525"/>
      <c r="D28" s="525"/>
      <c r="E28" s="526">
        <f>+C8</f>
        <v>12306102</v>
      </c>
      <c r="F28" s="527"/>
      <c r="G28" s="526">
        <f>+D8+F8</f>
        <v>12306102</v>
      </c>
      <c r="H28" s="527"/>
    </row>
    <row r="29" spans="1:8" ht="15.95" customHeight="1" x14ac:dyDescent="0.3">
      <c r="A29" s="30"/>
      <c r="B29" s="524" t="s">
        <v>21</v>
      </c>
      <c r="C29" s="525"/>
      <c r="D29" s="525"/>
      <c r="E29" s="526">
        <f>+C9</f>
        <v>0</v>
      </c>
      <c r="F29" s="527"/>
      <c r="G29" s="526">
        <v>0</v>
      </c>
      <c r="H29" s="527"/>
    </row>
    <row r="30" spans="1:8" ht="15.95" customHeight="1" x14ac:dyDescent="0.3">
      <c r="A30" s="31"/>
      <c r="B30" s="524" t="s">
        <v>120</v>
      </c>
      <c r="C30" s="525"/>
      <c r="D30" s="525"/>
      <c r="E30" s="526">
        <f>+C10</f>
        <v>0</v>
      </c>
      <c r="F30" s="527"/>
      <c r="G30" s="526">
        <v>0</v>
      </c>
      <c r="H30" s="527"/>
    </row>
  </sheetData>
  <mergeCells count="40">
    <mergeCell ref="A17:A18"/>
    <mergeCell ref="B17:C17"/>
    <mergeCell ref="B18:C18"/>
    <mergeCell ref="B1:H1"/>
    <mergeCell ref="A3:A4"/>
    <mergeCell ref="B3:B4"/>
    <mergeCell ref="C3:C4"/>
    <mergeCell ref="D3:D4"/>
    <mergeCell ref="E3:H3"/>
    <mergeCell ref="B23:H23"/>
    <mergeCell ref="H6:H8"/>
    <mergeCell ref="E9:G9"/>
    <mergeCell ref="E10:H13"/>
    <mergeCell ref="B15:H15"/>
    <mergeCell ref="B19:C19"/>
    <mergeCell ref="B20:C20"/>
    <mergeCell ref="B21:C21"/>
    <mergeCell ref="D21:D22"/>
    <mergeCell ref="B22:C22"/>
    <mergeCell ref="B24:D24"/>
    <mergeCell ref="E24:F24"/>
    <mergeCell ref="G24:H24"/>
    <mergeCell ref="B25:D25"/>
    <mergeCell ref="E25:F25"/>
    <mergeCell ref="G25:H25"/>
    <mergeCell ref="B26:D26"/>
    <mergeCell ref="E26:F26"/>
    <mergeCell ref="G26:H26"/>
    <mergeCell ref="B27:D27"/>
    <mergeCell ref="E27:F27"/>
    <mergeCell ref="G27:H27"/>
    <mergeCell ref="B30:D30"/>
    <mergeCell ref="E30:F30"/>
    <mergeCell ref="G30:H30"/>
    <mergeCell ref="B28:D28"/>
    <mergeCell ref="E28:F28"/>
    <mergeCell ref="G28:H28"/>
    <mergeCell ref="B29:D29"/>
    <mergeCell ref="E29:F29"/>
    <mergeCell ref="G29:H29"/>
  </mergeCells>
  <pageMargins left="0.39370078740157483" right="0.39370078740157483" top="0.39370078740157483" bottom="0.59055118110236227"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A6FD-7676-4B1E-8AA9-E45DC71DFC38}">
  <dimension ref="A1:I73"/>
  <sheetViews>
    <sheetView view="pageBreakPreview" topLeftCell="A61" zoomScaleSheetLayoutView="100" workbookViewId="0">
      <selection activeCell="B42" sqref="B42"/>
    </sheetView>
  </sheetViews>
  <sheetFormatPr defaultColWidth="9.33203125" defaultRowHeight="15" x14ac:dyDescent="0.2"/>
  <cols>
    <col min="1" max="1" width="14.5" style="1" customWidth="1"/>
    <col min="2" max="2" width="42.83203125" style="1" customWidth="1"/>
    <col min="3" max="9" width="14.6640625" style="1" customWidth="1"/>
    <col min="10" max="10" width="11.5" style="1" customWidth="1"/>
    <col min="11" max="11" width="90.83203125" style="1" customWidth="1"/>
    <col min="12" max="12" width="14" style="1" customWidth="1"/>
    <col min="13" max="16384" width="9.33203125" style="1"/>
  </cols>
  <sheetData>
    <row r="1" spans="1:9" ht="20.100000000000001" customHeight="1" x14ac:dyDescent="0.2">
      <c r="A1" s="36" t="s">
        <v>133</v>
      </c>
      <c r="B1" s="547" t="s">
        <v>134</v>
      </c>
      <c r="C1" s="547"/>
      <c r="D1" s="547"/>
      <c r="E1" s="547"/>
      <c r="F1" s="547"/>
      <c r="G1" s="547"/>
      <c r="H1" s="547"/>
      <c r="I1" s="547"/>
    </row>
    <row r="2" spans="1:9" ht="20.100000000000001" customHeight="1" x14ac:dyDescent="0.2">
      <c r="A2" s="37">
        <v>15</v>
      </c>
      <c r="B2" s="488" t="s">
        <v>135</v>
      </c>
      <c r="C2" s="488"/>
      <c r="D2" s="488"/>
      <c r="E2" s="488"/>
      <c r="F2" s="488"/>
      <c r="G2" s="488"/>
      <c r="H2" s="488"/>
      <c r="I2" s="488"/>
    </row>
    <row r="3" spans="1:9" s="12" customFormat="1" ht="35.1" customHeight="1" x14ac:dyDescent="0.2">
      <c r="A3" s="497"/>
      <c r="B3" s="9" t="s">
        <v>136</v>
      </c>
      <c r="C3" s="7" t="s">
        <v>18</v>
      </c>
      <c r="D3" s="7" t="s">
        <v>19</v>
      </c>
      <c r="E3" s="7" t="s">
        <v>20</v>
      </c>
      <c r="F3" s="7" t="s">
        <v>21</v>
      </c>
      <c r="G3" s="52" t="s">
        <v>120</v>
      </c>
      <c r="H3" s="52" t="s">
        <v>122</v>
      </c>
      <c r="I3" s="52" t="s">
        <v>137</v>
      </c>
    </row>
    <row r="4" spans="1:9" ht="20.100000000000001" customHeight="1" x14ac:dyDescent="0.2">
      <c r="A4" s="498"/>
      <c r="B4" s="5">
        <v>1</v>
      </c>
      <c r="C4" s="5">
        <v>2</v>
      </c>
      <c r="D4" s="5">
        <v>3</v>
      </c>
      <c r="E4" s="5">
        <v>4</v>
      </c>
      <c r="F4" s="5">
        <v>5</v>
      </c>
      <c r="G4" s="7">
        <v>6</v>
      </c>
      <c r="H4" s="7">
        <v>7</v>
      </c>
      <c r="I4" s="7">
        <v>8</v>
      </c>
    </row>
    <row r="5" spans="1:9" ht="30" customHeight="1" x14ac:dyDescent="0.2">
      <c r="A5" s="7" t="s">
        <v>23</v>
      </c>
      <c r="B5" s="6" t="s">
        <v>138</v>
      </c>
      <c r="C5" s="53">
        <f>+'[45]Total Refund claimed'!$AE$3</f>
        <v>0</v>
      </c>
      <c r="D5" s="53">
        <f>+'[45]Total Refund claimed'!$AG$3</f>
        <v>0</v>
      </c>
      <c r="E5" s="53">
        <f>+'[45]Total Refund claimed'!$AI$3</f>
        <v>0</v>
      </c>
      <c r="F5" s="53">
        <v>0</v>
      </c>
      <c r="G5" s="548"/>
      <c r="H5" s="549"/>
      <c r="I5" s="550"/>
    </row>
    <row r="6" spans="1:9" ht="30" customHeight="1" x14ac:dyDescent="0.2">
      <c r="A6" s="7" t="s">
        <v>25</v>
      </c>
      <c r="B6" s="6" t="s">
        <v>139</v>
      </c>
      <c r="C6" s="53">
        <f>+'[45]Total Refund sanctioned'!$AE$3</f>
        <v>0</v>
      </c>
      <c r="D6" s="53">
        <f>+'[45]Total Refund claimed'!$AG$3</f>
        <v>0</v>
      </c>
      <c r="E6" s="53">
        <f>+'[45]Total Refund claimed'!$AI$3</f>
        <v>0</v>
      </c>
      <c r="F6" s="53">
        <v>0</v>
      </c>
      <c r="G6" s="551"/>
      <c r="H6" s="552"/>
      <c r="I6" s="553"/>
    </row>
    <row r="7" spans="1:9" ht="30" customHeight="1" x14ac:dyDescent="0.2">
      <c r="A7" s="7" t="s">
        <v>27</v>
      </c>
      <c r="B7" s="6" t="s">
        <v>140</v>
      </c>
      <c r="C7" s="53">
        <f>+'[45]Total Refund Rejected'!$AE$3</f>
        <v>0</v>
      </c>
      <c r="D7" s="53">
        <f>+'[45]Total Refund claimed'!$AG$3</f>
        <v>0</v>
      </c>
      <c r="E7" s="53">
        <f>+'[45]Total Refund claimed'!$AI$3</f>
        <v>0</v>
      </c>
      <c r="F7" s="53">
        <v>0</v>
      </c>
      <c r="G7" s="551"/>
      <c r="H7" s="552"/>
      <c r="I7" s="553"/>
    </row>
    <row r="8" spans="1:9" ht="30" customHeight="1" x14ac:dyDescent="0.2">
      <c r="A8" s="7" t="s">
        <v>29</v>
      </c>
      <c r="B8" s="6" t="s">
        <v>141</v>
      </c>
      <c r="C8" s="53">
        <f>+'[45]Total Refund Pending'!$AE$3</f>
        <v>0</v>
      </c>
      <c r="D8" s="53">
        <f>+'[45]Total Refund Pending'!$AG$3</f>
        <v>0</v>
      </c>
      <c r="E8" s="53">
        <f>'[45]Total Refund Pending'!$AI$3</f>
        <v>0</v>
      </c>
      <c r="F8" s="53">
        <v>0</v>
      </c>
      <c r="G8" s="554"/>
      <c r="H8" s="555"/>
      <c r="I8" s="556"/>
    </row>
    <row r="9" spans="1:9" ht="30" customHeight="1" x14ac:dyDescent="0.2">
      <c r="A9" s="7" t="s">
        <v>31</v>
      </c>
      <c r="B9" s="6" t="s">
        <v>142</v>
      </c>
      <c r="C9" s="53">
        <f>+'[45]Total demand of taxes'!$E$15</f>
        <v>0</v>
      </c>
      <c r="D9" s="53">
        <f>+'[45]Total demand of taxes'!$F$15</f>
        <v>0</v>
      </c>
      <c r="E9" s="53">
        <f>+'[45]Total demand of taxes'!$G$15</f>
        <v>0</v>
      </c>
      <c r="F9" s="53">
        <v>0</v>
      </c>
      <c r="G9" s="53">
        <f>+'[45]Total demand of taxes'!$N$15</f>
        <v>0</v>
      </c>
      <c r="H9" s="53">
        <f>+'[45]Total demand of taxes'!$O$15</f>
        <v>0</v>
      </c>
      <c r="I9" s="53">
        <f>+'[45]Total demand of taxes'!$P$15</f>
        <v>0</v>
      </c>
    </row>
    <row r="10" spans="1:9" ht="30" customHeight="1" x14ac:dyDescent="0.2">
      <c r="A10" s="7" t="s">
        <v>33</v>
      </c>
      <c r="B10" s="6" t="s">
        <v>143</v>
      </c>
      <c r="C10" s="53">
        <f>+'[45]Total demand of taxes'!$H$15</f>
        <v>0</v>
      </c>
      <c r="D10" s="53">
        <f>+'[45]Total demand of taxes'!$I$15</f>
        <v>0</v>
      </c>
      <c r="E10" s="53">
        <f>+'[45]Total demand of taxes'!$J$15</f>
        <v>0</v>
      </c>
      <c r="F10" s="53">
        <v>0</v>
      </c>
      <c r="G10" s="53">
        <f>+'[45]Total demand of taxes'!$N$15</f>
        <v>0</v>
      </c>
      <c r="H10" s="53">
        <f>+'[45]Total demand of taxes'!$O$15</f>
        <v>0</v>
      </c>
      <c r="I10" s="53">
        <f>+'[45]Total demand of taxes'!$P$15</f>
        <v>0</v>
      </c>
    </row>
    <row r="11" spans="1:9" ht="30" customHeight="1" x14ac:dyDescent="0.2">
      <c r="A11" s="7" t="s">
        <v>35</v>
      </c>
      <c r="B11" s="6" t="s">
        <v>144</v>
      </c>
      <c r="C11" s="53">
        <f>+'[45]Total demand of taxes'!$K$15</f>
        <v>0</v>
      </c>
      <c r="D11" s="53">
        <f>+'[45]Total demand of taxes'!$L$15</f>
        <v>0</v>
      </c>
      <c r="E11" s="53">
        <f>+'[45]Total demand of taxes'!$M$15</f>
        <v>0</v>
      </c>
      <c r="F11" s="53">
        <v>0</v>
      </c>
      <c r="G11" s="53">
        <f>+'[45]Total demand of taxes'!$N$15</f>
        <v>0</v>
      </c>
      <c r="H11" s="53">
        <f>+'[45]Total demand of taxes'!$O$15</f>
        <v>0</v>
      </c>
      <c r="I11" s="53">
        <f>+'[45]Total demand of taxes'!$P$15</f>
        <v>0</v>
      </c>
    </row>
    <row r="12" spans="1:9" ht="9.9499999999999993" customHeight="1" x14ac:dyDescent="0.2">
      <c r="A12" s="22"/>
      <c r="B12" s="38"/>
      <c r="C12" s="39"/>
      <c r="D12" s="39"/>
      <c r="E12" s="39"/>
      <c r="F12" s="39"/>
      <c r="G12" s="39"/>
      <c r="H12" s="39"/>
      <c r="I12" s="39"/>
    </row>
    <row r="13" spans="1:9" ht="35.1" customHeight="1" x14ac:dyDescent="0.2">
      <c r="A13" s="40">
        <v>16</v>
      </c>
      <c r="B13" s="557" t="s">
        <v>145</v>
      </c>
      <c r="C13" s="557"/>
      <c r="D13" s="557"/>
      <c r="E13" s="557"/>
      <c r="F13" s="557"/>
      <c r="G13" s="557"/>
      <c r="H13" s="557"/>
      <c r="I13" s="557"/>
    </row>
    <row r="14" spans="1:9" ht="9.9499999999999993" customHeight="1" x14ac:dyDescent="0.2">
      <c r="A14" s="40"/>
      <c r="B14" s="41"/>
      <c r="C14" s="41"/>
      <c r="D14" s="41"/>
      <c r="E14" s="41"/>
      <c r="F14" s="41"/>
      <c r="G14" s="41"/>
      <c r="H14" s="41"/>
      <c r="I14" s="41"/>
    </row>
    <row r="15" spans="1:9" ht="35.1" customHeight="1" x14ac:dyDescent="0.2">
      <c r="A15" s="529"/>
      <c r="B15" s="528" t="s">
        <v>136</v>
      </c>
      <c r="C15" s="528"/>
      <c r="D15" s="528"/>
      <c r="E15" s="26" t="s">
        <v>17</v>
      </c>
      <c r="F15" s="26" t="s">
        <v>18</v>
      </c>
      <c r="G15" s="26" t="s">
        <v>19</v>
      </c>
      <c r="H15" s="26" t="s">
        <v>20</v>
      </c>
      <c r="I15" s="26" t="s">
        <v>21</v>
      </c>
    </row>
    <row r="16" spans="1:9" ht="20.100000000000001" customHeight="1" x14ac:dyDescent="0.2">
      <c r="A16" s="529"/>
      <c r="B16" s="558">
        <v>1</v>
      </c>
      <c r="C16" s="559"/>
      <c r="D16" s="559"/>
      <c r="E16" s="42">
        <v>2</v>
      </c>
      <c r="F16" s="42">
        <v>3</v>
      </c>
      <c r="G16" s="42">
        <v>4</v>
      </c>
      <c r="H16" s="42">
        <v>5</v>
      </c>
      <c r="I16" s="42">
        <v>6</v>
      </c>
    </row>
    <row r="17" spans="1:9" ht="30" customHeight="1" x14ac:dyDescent="0.2">
      <c r="A17" s="7" t="s">
        <v>23</v>
      </c>
      <c r="B17" s="492" t="s">
        <v>146</v>
      </c>
      <c r="C17" s="493"/>
      <c r="D17" s="493"/>
      <c r="E17" s="24">
        <f>+'[46]Supplies received from com tax'!$AF$4</f>
        <v>0</v>
      </c>
      <c r="F17" s="560"/>
      <c r="G17" s="561"/>
      <c r="H17" s="561"/>
      <c r="I17" s="562"/>
    </row>
    <row r="18" spans="1:9" ht="30" customHeight="1" x14ac:dyDescent="0.2">
      <c r="A18" s="7" t="s">
        <v>25</v>
      </c>
      <c r="B18" s="492" t="s">
        <v>147</v>
      </c>
      <c r="C18" s="493"/>
      <c r="D18" s="493"/>
      <c r="E18" s="24">
        <v>0</v>
      </c>
      <c r="F18" s="24">
        <v>0</v>
      </c>
      <c r="G18" s="24">
        <v>0</v>
      </c>
      <c r="H18" s="24">
        <v>0</v>
      </c>
      <c r="I18" s="24">
        <v>0</v>
      </c>
    </row>
    <row r="19" spans="1:9" ht="30" customHeight="1" x14ac:dyDescent="0.2">
      <c r="A19" s="7" t="s">
        <v>27</v>
      </c>
      <c r="B19" s="492" t="s">
        <v>148</v>
      </c>
      <c r="C19" s="493"/>
      <c r="D19" s="493"/>
      <c r="E19" s="24">
        <v>0</v>
      </c>
      <c r="F19" s="24">
        <v>0</v>
      </c>
      <c r="G19" s="24">
        <v>0</v>
      </c>
      <c r="H19" s="24">
        <v>0</v>
      </c>
      <c r="I19" s="24">
        <v>0</v>
      </c>
    </row>
    <row r="20" spans="1:9" ht="9.9499999999999993" customHeight="1" x14ac:dyDescent="0.3">
      <c r="A20" s="43"/>
      <c r="B20" s="44"/>
      <c r="C20" s="45"/>
      <c r="D20" s="45"/>
      <c r="E20" s="46"/>
      <c r="F20" s="46"/>
      <c r="G20" s="46"/>
      <c r="H20" s="46"/>
      <c r="I20" s="46"/>
    </row>
    <row r="21" spans="1:9" ht="20.100000000000001" customHeight="1" x14ac:dyDescent="0.2">
      <c r="A21" s="37">
        <v>17</v>
      </c>
      <c r="B21" s="488" t="s">
        <v>149</v>
      </c>
      <c r="C21" s="546"/>
      <c r="D21" s="546"/>
      <c r="E21" s="546"/>
      <c r="F21" s="546"/>
      <c r="G21" s="546"/>
      <c r="H21" s="546"/>
      <c r="I21" s="546"/>
    </row>
    <row r="22" spans="1:9" ht="35.1" customHeight="1" x14ac:dyDescent="0.2">
      <c r="A22" s="7" t="s">
        <v>150</v>
      </c>
      <c r="B22" s="7" t="s">
        <v>151</v>
      </c>
      <c r="C22" s="7" t="s">
        <v>152</v>
      </c>
      <c r="D22" s="7" t="s">
        <v>17</v>
      </c>
      <c r="E22" s="7" t="s">
        <v>153</v>
      </c>
      <c r="F22" s="7" t="s">
        <v>18</v>
      </c>
      <c r="G22" s="7" t="s">
        <v>19</v>
      </c>
      <c r="H22" s="7" t="s">
        <v>20</v>
      </c>
      <c r="I22" s="7" t="s">
        <v>21</v>
      </c>
    </row>
    <row r="23" spans="1:9" ht="20.100000000000001" customHeight="1" x14ac:dyDescent="0.2">
      <c r="A23" s="5">
        <v>1</v>
      </c>
      <c r="B23" s="5">
        <v>2</v>
      </c>
      <c r="C23" s="5">
        <v>3</v>
      </c>
      <c r="D23" s="5">
        <v>4</v>
      </c>
      <c r="E23" s="5">
        <v>5</v>
      </c>
      <c r="F23" s="5">
        <v>6</v>
      </c>
      <c r="G23" s="5">
        <v>7</v>
      </c>
      <c r="H23" s="5">
        <v>8</v>
      </c>
      <c r="I23" s="5">
        <v>9</v>
      </c>
    </row>
    <row r="24" spans="1:9" ht="15.6" customHeight="1" x14ac:dyDescent="0.2">
      <c r="A24" s="54">
        <v>995469</v>
      </c>
      <c r="B24" s="54" t="s">
        <v>157</v>
      </c>
      <c r="C24" s="54">
        <v>6</v>
      </c>
      <c r="D24" s="55">
        <v>15220664.670000002</v>
      </c>
      <c r="E24" s="56">
        <v>0.18</v>
      </c>
      <c r="F24" s="55">
        <v>1369859.83</v>
      </c>
      <c r="G24" s="55">
        <v>1369859.83</v>
      </c>
      <c r="H24" s="57">
        <v>0</v>
      </c>
      <c r="I24" s="57">
        <v>0</v>
      </c>
    </row>
    <row r="25" spans="1:9" ht="15.6" customHeight="1" x14ac:dyDescent="0.2">
      <c r="A25" s="54">
        <v>39162019</v>
      </c>
      <c r="B25" s="54" t="s">
        <v>157</v>
      </c>
      <c r="C25" s="54">
        <v>11</v>
      </c>
      <c r="D25" s="55">
        <v>2338123.2399999998</v>
      </c>
      <c r="E25" s="56">
        <v>0.18</v>
      </c>
      <c r="F25" s="55">
        <v>210431.11000000002</v>
      </c>
      <c r="G25" s="55">
        <v>210431.11000000002</v>
      </c>
      <c r="H25" s="57">
        <v>0</v>
      </c>
      <c r="I25" s="57">
        <v>0</v>
      </c>
    </row>
    <row r="26" spans="1:9" ht="15.6" customHeight="1" x14ac:dyDescent="0.2">
      <c r="A26" s="54">
        <v>79050010</v>
      </c>
      <c r="B26" s="54" t="s">
        <v>157</v>
      </c>
      <c r="C26" s="54">
        <v>1</v>
      </c>
      <c r="D26" s="55">
        <v>68202</v>
      </c>
      <c r="E26" s="56">
        <v>0.18</v>
      </c>
      <c r="F26" s="55">
        <v>6138.18</v>
      </c>
      <c r="G26" s="55">
        <v>6138.18</v>
      </c>
      <c r="H26" s="57">
        <v>0</v>
      </c>
      <c r="I26" s="57">
        <v>0</v>
      </c>
    </row>
    <row r="27" spans="1:9" ht="15.6" customHeight="1" x14ac:dyDescent="0.2">
      <c r="A27" s="54">
        <v>84199090</v>
      </c>
      <c r="B27" s="54" t="s">
        <v>157</v>
      </c>
      <c r="C27" s="54">
        <v>1</v>
      </c>
      <c r="D27" s="55">
        <v>145230</v>
      </c>
      <c r="E27" s="56">
        <v>0.18</v>
      </c>
      <c r="F27" s="55">
        <v>13070.7</v>
      </c>
      <c r="G27" s="55">
        <v>13070.7</v>
      </c>
      <c r="H27" s="57">
        <v>0</v>
      </c>
      <c r="I27" s="57">
        <v>0</v>
      </c>
    </row>
    <row r="28" spans="1:9" ht="15.6" customHeight="1" x14ac:dyDescent="0.2">
      <c r="A28" s="54">
        <v>85354030</v>
      </c>
      <c r="B28" s="54" t="s">
        <v>157</v>
      </c>
      <c r="C28" s="54">
        <v>1</v>
      </c>
      <c r="D28" s="55">
        <v>261750</v>
      </c>
      <c r="E28" s="56">
        <v>0.18</v>
      </c>
      <c r="F28" s="55">
        <v>23557.5</v>
      </c>
      <c r="G28" s="55">
        <v>23557.5</v>
      </c>
      <c r="H28" s="57">
        <v>0</v>
      </c>
      <c r="I28" s="57">
        <v>0</v>
      </c>
    </row>
    <row r="29" spans="1:9" ht="15.6" customHeight="1" x14ac:dyDescent="0.2">
      <c r="A29" s="54">
        <v>85359090</v>
      </c>
      <c r="B29" s="54" t="s">
        <v>157</v>
      </c>
      <c r="C29" s="54">
        <v>15</v>
      </c>
      <c r="D29" s="55">
        <v>4233578.09</v>
      </c>
      <c r="E29" s="56">
        <v>0.18</v>
      </c>
      <c r="F29" s="55">
        <v>381022.01</v>
      </c>
      <c r="G29" s="55">
        <v>381022.01</v>
      </c>
      <c r="H29" s="57">
        <v>0</v>
      </c>
      <c r="I29" s="57">
        <v>0</v>
      </c>
    </row>
    <row r="30" spans="1:9" ht="15.6" customHeight="1" x14ac:dyDescent="0.2">
      <c r="A30" s="54">
        <v>85446030</v>
      </c>
      <c r="B30" s="54" t="s">
        <v>157</v>
      </c>
      <c r="C30" s="54">
        <v>19</v>
      </c>
      <c r="D30" s="55">
        <v>109215401.58</v>
      </c>
      <c r="E30" s="56">
        <v>0.18</v>
      </c>
      <c r="F30" s="55">
        <v>9829386.1600000001</v>
      </c>
      <c r="G30" s="55">
        <v>9829386.1600000001</v>
      </c>
      <c r="H30" s="57">
        <v>0</v>
      </c>
      <c r="I30" s="57">
        <v>0</v>
      </c>
    </row>
    <row r="31" spans="1:9" ht="15.6" customHeight="1" x14ac:dyDescent="0.2">
      <c r="A31" s="54">
        <v>85469010</v>
      </c>
      <c r="B31" s="54" t="s">
        <v>157</v>
      </c>
      <c r="C31" s="54">
        <v>10</v>
      </c>
      <c r="D31" s="55">
        <v>1227740.8400000001</v>
      </c>
      <c r="E31" s="56">
        <v>0.18</v>
      </c>
      <c r="F31" s="55">
        <v>110496.68999999999</v>
      </c>
      <c r="G31" s="55">
        <v>110496.68999999999</v>
      </c>
      <c r="H31" s="57">
        <v>0</v>
      </c>
      <c r="I31" s="57">
        <v>0</v>
      </c>
    </row>
    <row r="32" spans="1:9" ht="15.6" customHeight="1" x14ac:dyDescent="0.2">
      <c r="A32" s="54">
        <v>85469090</v>
      </c>
      <c r="B32" s="54" t="s">
        <v>157</v>
      </c>
      <c r="C32" s="54">
        <v>15</v>
      </c>
      <c r="D32" s="55">
        <v>3988003.2700000005</v>
      </c>
      <c r="E32" s="56">
        <v>0.18</v>
      </c>
      <c r="F32" s="55">
        <v>358920.3</v>
      </c>
      <c r="G32" s="55">
        <v>358920.3</v>
      </c>
      <c r="H32" s="57">
        <v>0</v>
      </c>
      <c r="I32" s="57">
        <v>0</v>
      </c>
    </row>
    <row r="33" spans="1:9" ht="15.2" customHeight="1" x14ac:dyDescent="0.3">
      <c r="A33" s="44"/>
      <c r="B33" s="32"/>
      <c r="C33" s="32"/>
      <c r="D33" s="32"/>
      <c r="E33" s="32"/>
      <c r="F33" s="32"/>
      <c r="G33" s="32"/>
      <c r="H33" s="32"/>
      <c r="I33" s="32"/>
    </row>
    <row r="34" spans="1:9" ht="20.100000000000001" customHeight="1" x14ac:dyDescent="0.2">
      <c r="A34" s="47">
        <v>18</v>
      </c>
      <c r="B34" s="488" t="s">
        <v>154</v>
      </c>
      <c r="C34" s="546"/>
      <c r="D34" s="546"/>
      <c r="E34" s="546"/>
      <c r="F34" s="546"/>
      <c r="G34" s="546"/>
      <c r="H34" s="546"/>
      <c r="I34" s="546"/>
    </row>
    <row r="35" spans="1:9" s="48" customFormat="1" ht="35.1" customHeight="1" x14ac:dyDescent="0.2">
      <c r="A35" s="7" t="s">
        <v>150</v>
      </c>
      <c r="B35" s="7" t="s">
        <v>151</v>
      </c>
      <c r="C35" s="7" t="s">
        <v>152</v>
      </c>
      <c r="D35" s="7" t="s">
        <v>17</v>
      </c>
      <c r="E35" s="7" t="s">
        <v>153</v>
      </c>
      <c r="F35" s="7" t="s">
        <v>18</v>
      </c>
      <c r="G35" s="7" t="s">
        <v>19</v>
      </c>
      <c r="H35" s="7" t="s">
        <v>20</v>
      </c>
      <c r="I35" s="7" t="s">
        <v>21</v>
      </c>
    </row>
    <row r="36" spans="1:9" ht="20.100000000000001" customHeight="1" x14ac:dyDescent="0.3">
      <c r="A36" s="49">
        <v>1</v>
      </c>
      <c r="B36" s="49">
        <v>2</v>
      </c>
      <c r="C36" s="49">
        <v>3</v>
      </c>
      <c r="D36" s="49">
        <v>4</v>
      </c>
      <c r="E36" s="49">
        <v>5</v>
      </c>
      <c r="F36" s="49">
        <v>6</v>
      </c>
      <c r="G36" s="49">
        <v>7</v>
      </c>
      <c r="H36" s="49">
        <v>8</v>
      </c>
      <c r="I36" s="49">
        <v>9</v>
      </c>
    </row>
    <row r="37" spans="1:9" ht="20.100000000000001" customHeight="1" x14ac:dyDescent="0.3">
      <c r="A37" s="58">
        <v>85389000</v>
      </c>
      <c r="B37" s="58" t="s">
        <v>157</v>
      </c>
      <c r="C37" s="58">
        <v>200</v>
      </c>
      <c r="D37" s="59">
        <v>14658.0309513477</v>
      </c>
      <c r="E37" s="61">
        <v>0.18</v>
      </c>
      <c r="F37" s="59"/>
      <c r="G37" s="59"/>
      <c r="H37" s="59">
        <v>2638.45</v>
      </c>
      <c r="I37" s="60">
        <v>0</v>
      </c>
    </row>
    <row r="38" spans="1:9" ht="20.100000000000001" customHeight="1" x14ac:dyDescent="0.3">
      <c r="A38" s="58">
        <v>79070090</v>
      </c>
      <c r="B38" s="58" t="s">
        <v>157</v>
      </c>
      <c r="C38" s="58">
        <v>8</v>
      </c>
      <c r="D38" s="59">
        <v>10800</v>
      </c>
      <c r="E38" s="61">
        <v>0.18</v>
      </c>
      <c r="F38" s="59"/>
      <c r="G38" s="59"/>
      <c r="H38" s="59">
        <v>1944</v>
      </c>
      <c r="I38" s="60">
        <v>0</v>
      </c>
    </row>
    <row r="39" spans="1:9" ht="20.100000000000001" customHeight="1" x14ac:dyDescent="0.3">
      <c r="A39" s="58">
        <v>85369090</v>
      </c>
      <c r="B39" s="58" t="s">
        <v>157</v>
      </c>
      <c r="C39" s="58">
        <v>8</v>
      </c>
      <c r="D39" s="59">
        <v>70400</v>
      </c>
      <c r="E39" s="61">
        <v>0.18</v>
      </c>
      <c r="F39" s="59"/>
      <c r="G39" s="59"/>
      <c r="H39" s="59">
        <v>12672</v>
      </c>
      <c r="I39" s="60">
        <v>0</v>
      </c>
    </row>
    <row r="40" spans="1:9" ht="20.100000000000001" customHeight="1" x14ac:dyDescent="0.3">
      <c r="A40" s="58">
        <v>998552</v>
      </c>
      <c r="B40" s="58" t="s">
        <v>157</v>
      </c>
      <c r="C40" s="58">
        <v>3500</v>
      </c>
      <c r="D40" s="59">
        <v>3500</v>
      </c>
      <c r="E40" s="61">
        <v>0.18</v>
      </c>
      <c r="F40" s="59">
        <v>0</v>
      </c>
      <c r="G40" s="59">
        <v>0</v>
      </c>
      <c r="H40" s="59">
        <v>630</v>
      </c>
      <c r="I40" s="60">
        <v>0</v>
      </c>
    </row>
    <row r="41" spans="1:9" ht="20.100000000000001" customHeight="1" x14ac:dyDescent="0.3">
      <c r="A41" s="58">
        <v>998739</v>
      </c>
      <c r="B41" s="58" t="s">
        <v>157</v>
      </c>
      <c r="C41" s="58">
        <v>140</v>
      </c>
      <c r="D41" s="59">
        <v>2100</v>
      </c>
      <c r="E41" s="61">
        <v>0.18</v>
      </c>
      <c r="F41" s="59"/>
      <c r="G41" s="59"/>
      <c r="H41" s="59">
        <v>378</v>
      </c>
      <c r="I41" s="60">
        <v>0</v>
      </c>
    </row>
    <row r="42" spans="1:9" ht="20.100000000000001" customHeight="1" x14ac:dyDescent="0.3">
      <c r="A42" s="58">
        <v>27131200</v>
      </c>
      <c r="B42" s="58" t="s">
        <v>158</v>
      </c>
      <c r="C42" s="58">
        <v>17950</v>
      </c>
      <c r="D42" s="59">
        <v>484650</v>
      </c>
      <c r="E42" s="61">
        <v>0.18</v>
      </c>
      <c r="F42" s="59">
        <v>0</v>
      </c>
      <c r="G42" s="59">
        <v>0</v>
      </c>
      <c r="H42" s="59">
        <v>87237</v>
      </c>
      <c r="I42" s="60">
        <v>0</v>
      </c>
    </row>
    <row r="43" spans="1:9" ht="20.100000000000001" customHeight="1" x14ac:dyDescent="0.3">
      <c r="A43" s="58">
        <v>995469</v>
      </c>
      <c r="B43" s="58" t="s">
        <v>159</v>
      </c>
      <c r="C43" s="58">
        <v>160329</v>
      </c>
      <c r="D43" s="59">
        <v>9340775</v>
      </c>
      <c r="E43" s="61">
        <v>0.18</v>
      </c>
      <c r="F43" s="59">
        <v>840669.75</v>
      </c>
      <c r="G43" s="59">
        <v>840669.75</v>
      </c>
      <c r="H43" s="59">
        <v>0</v>
      </c>
      <c r="I43" s="60">
        <v>0</v>
      </c>
    </row>
    <row r="44" spans="1:9" ht="20.100000000000001" customHeight="1" x14ac:dyDescent="0.3">
      <c r="A44" s="58">
        <v>85446030</v>
      </c>
      <c r="B44" s="58" t="s">
        <v>157</v>
      </c>
      <c r="C44" s="58">
        <v>200000</v>
      </c>
      <c r="D44" s="59">
        <v>29626518.999999989</v>
      </c>
      <c r="E44" s="61">
        <v>0.18</v>
      </c>
      <c r="F44" s="59"/>
      <c r="G44" s="59"/>
      <c r="H44" s="59">
        <v>5332773.4199999981</v>
      </c>
      <c r="I44" s="60">
        <v>0</v>
      </c>
    </row>
    <row r="45" spans="1:9" ht="20.100000000000001" customHeight="1" x14ac:dyDescent="0.3">
      <c r="A45" s="58">
        <v>995423</v>
      </c>
      <c r="B45" s="58" t="s">
        <v>157</v>
      </c>
      <c r="C45" s="58">
        <v>20404</v>
      </c>
      <c r="D45" s="59">
        <v>492322</v>
      </c>
      <c r="E45" s="61">
        <v>0.18</v>
      </c>
      <c r="F45" s="59">
        <v>0</v>
      </c>
      <c r="G45" s="59">
        <v>0</v>
      </c>
      <c r="H45" s="59">
        <v>88617.959999999992</v>
      </c>
      <c r="I45" s="60">
        <v>0</v>
      </c>
    </row>
    <row r="46" spans="1:9" ht="20.100000000000001" customHeight="1" x14ac:dyDescent="0.3">
      <c r="A46" s="58">
        <v>995432</v>
      </c>
      <c r="B46" s="58" t="s">
        <v>157</v>
      </c>
      <c r="C46" s="58">
        <v>1512</v>
      </c>
      <c r="D46" s="59">
        <v>241920</v>
      </c>
      <c r="E46" s="61">
        <v>0.18</v>
      </c>
      <c r="F46" s="59"/>
      <c r="G46" s="59"/>
      <c r="H46" s="59">
        <v>43545.599999999999</v>
      </c>
      <c r="I46" s="60">
        <v>0</v>
      </c>
    </row>
    <row r="47" spans="1:9" ht="20.100000000000001" customHeight="1" x14ac:dyDescent="0.3">
      <c r="A47" s="58">
        <v>998739</v>
      </c>
      <c r="B47" s="58" t="s">
        <v>157</v>
      </c>
      <c r="C47" s="58">
        <v>9352.69</v>
      </c>
      <c r="D47" s="59">
        <v>276998.65000000002</v>
      </c>
      <c r="E47" s="61">
        <v>0.18</v>
      </c>
      <c r="F47" s="59">
        <v>0</v>
      </c>
      <c r="G47" s="59">
        <v>0</v>
      </c>
      <c r="H47" s="59">
        <v>49859.76</v>
      </c>
      <c r="I47" s="60">
        <v>0</v>
      </c>
    </row>
    <row r="48" spans="1:9" ht="20.100000000000001" customHeight="1" x14ac:dyDescent="0.3">
      <c r="A48" s="58">
        <v>39162019</v>
      </c>
      <c r="B48" s="58" t="s">
        <v>157</v>
      </c>
      <c r="C48" s="58">
        <v>2007</v>
      </c>
      <c r="D48" s="59">
        <v>84872.320000000007</v>
      </c>
      <c r="E48" s="61">
        <v>0.18</v>
      </c>
      <c r="F48" s="59"/>
      <c r="G48" s="59"/>
      <c r="H48" s="59">
        <v>15277.02</v>
      </c>
      <c r="I48" s="60">
        <v>0</v>
      </c>
    </row>
    <row r="49" spans="1:9" ht="20.100000000000001" customHeight="1" x14ac:dyDescent="0.3">
      <c r="A49" s="58">
        <v>85354030</v>
      </c>
      <c r="B49" s="58" t="s">
        <v>157</v>
      </c>
      <c r="C49" s="58">
        <v>219</v>
      </c>
      <c r="D49" s="59">
        <v>36481.200000000004</v>
      </c>
      <c r="E49" s="61">
        <v>0.18</v>
      </c>
      <c r="F49" s="59"/>
      <c r="G49" s="59"/>
      <c r="H49" s="59">
        <v>6566.6100000000006</v>
      </c>
      <c r="I49" s="60">
        <v>0</v>
      </c>
    </row>
    <row r="50" spans="1:9" ht="20.100000000000001" customHeight="1" x14ac:dyDescent="0.3">
      <c r="A50" s="58">
        <v>85359090</v>
      </c>
      <c r="B50" s="58" t="s">
        <v>157</v>
      </c>
      <c r="C50" s="58">
        <v>4032</v>
      </c>
      <c r="D50" s="59">
        <v>6171.1</v>
      </c>
      <c r="E50" s="61">
        <v>0.18</v>
      </c>
      <c r="F50" s="59"/>
      <c r="G50" s="59"/>
      <c r="H50" s="59">
        <v>1110.8</v>
      </c>
      <c r="I50" s="60">
        <v>0</v>
      </c>
    </row>
    <row r="51" spans="1:9" ht="20.100000000000001" customHeight="1" x14ac:dyDescent="0.3">
      <c r="A51" s="58">
        <v>85469010</v>
      </c>
      <c r="B51" s="58" t="s">
        <v>157</v>
      </c>
      <c r="C51" s="58">
        <v>219</v>
      </c>
      <c r="D51" s="59">
        <v>42778.662990000004</v>
      </c>
      <c r="E51" s="61">
        <v>0.18</v>
      </c>
      <c r="F51" s="59"/>
      <c r="G51" s="59"/>
      <c r="H51" s="59">
        <v>7700.16</v>
      </c>
      <c r="I51" s="60">
        <v>0</v>
      </c>
    </row>
    <row r="52" spans="1:9" ht="20.100000000000001" customHeight="1" x14ac:dyDescent="0.3">
      <c r="A52" s="58">
        <v>85469090</v>
      </c>
      <c r="B52" s="58" t="s">
        <v>157</v>
      </c>
      <c r="C52" s="58">
        <v>1226</v>
      </c>
      <c r="D52" s="59">
        <v>1654895.45288</v>
      </c>
      <c r="E52" s="61">
        <v>0.18</v>
      </c>
      <c r="F52" s="59"/>
      <c r="G52" s="59"/>
      <c r="H52" s="59">
        <v>297881.20999999996</v>
      </c>
      <c r="I52" s="60">
        <v>0</v>
      </c>
    </row>
    <row r="53" spans="1:9" ht="20.100000000000001" customHeight="1" x14ac:dyDescent="0.3">
      <c r="A53" s="58">
        <v>39162019</v>
      </c>
      <c r="B53" s="58" t="s">
        <v>157</v>
      </c>
      <c r="C53" s="58">
        <v>9188</v>
      </c>
      <c r="D53" s="59">
        <v>1315632.1239999977</v>
      </c>
      <c r="E53" s="61">
        <v>0.18</v>
      </c>
      <c r="F53" s="59"/>
      <c r="G53" s="59"/>
      <c r="H53" s="59">
        <v>236813.78439999963</v>
      </c>
      <c r="I53" s="60">
        <v>0</v>
      </c>
    </row>
    <row r="54" spans="1:9" ht="20.100000000000001" customHeight="1" x14ac:dyDescent="0.3">
      <c r="A54" s="58">
        <v>42022220</v>
      </c>
      <c r="B54" s="58" t="s">
        <v>157</v>
      </c>
      <c r="C54" s="58">
        <v>6</v>
      </c>
      <c r="D54" s="59">
        <v>780</v>
      </c>
      <c r="E54" s="61">
        <v>0.18</v>
      </c>
      <c r="F54" s="59"/>
      <c r="G54" s="59"/>
      <c r="H54" s="59">
        <v>140.4</v>
      </c>
      <c r="I54" s="60">
        <v>0</v>
      </c>
    </row>
    <row r="55" spans="1:9" ht="20.100000000000001" customHeight="1" x14ac:dyDescent="0.3">
      <c r="A55" s="58">
        <v>79070090</v>
      </c>
      <c r="B55" s="58" t="s">
        <v>157</v>
      </c>
      <c r="C55" s="58">
        <v>6</v>
      </c>
      <c r="D55" s="59">
        <v>20520</v>
      </c>
      <c r="E55" s="61">
        <v>0.18</v>
      </c>
      <c r="F55" s="59">
        <v>0</v>
      </c>
      <c r="G55" s="59">
        <v>0</v>
      </c>
      <c r="H55" s="59">
        <v>3693.6</v>
      </c>
      <c r="I55" s="60">
        <v>0</v>
      </c>
    </row>
    <row r="56" spans="1:9" ht="20.100000000000001" customHeight="1" x14ac:dyDescent="0.3">
      <c r="A56" s="58">
        <v>84879000</v>
      </c>
      <c r="B56" s="58" t="s">
        <v>157</v>
      </c>
      <c r="C56" s="58">
        <v>6</v>
      </c>
      <c r="D56" s="59">
        <v>46800</v>
      </c>
      <c r="E56" s="61">
        <v>0.18</v>
      </c>
      <c r="F56" s="59">
        <v>0</v>
      </c>
      <c r="G56" s="59">
        <v>0</v>
      </c>
      <c r="H56" s="59">
        <v>8424</v>
      </c>
      <c r="I56" s="60">
        <v>0</v>
      </c>
    </row>
    <row r="57" spans="1:9" ht="20.100000000000001" customHeight="1" x14ac:dyDescent="0.3">
      <c r="A57" s="58">
        <v>85354030</v>
      </c>
      <c r="B57" s="58" t="s">
        <v>157</v>
      </c>
      <c r="C57" s="58">
        <v>332</v>
      </c>
      <c r="D57" s="59">
        <v>651113.66429999878</v>
      </c>
      <c r="E57" s="61">
        <v>0.18</v>
      </c>
      <c r="F57" s="59">
        <v>0</v>
      </c>
      <c r="G57" s="59">
        <v>0</v>
      </c>
      <c r="H57" s="59">
        <v>117200.45957399977</v>
      </c>
      <c r="I57" s="60">
        <v>0</v>
      </c>
    </row>
    <row r="58" spans="1:9" ht="20.100000000000001" customHeight="1" x14ac:dyDescent="0.3">
      <c r="A58" s="58">
        <v>85359090</v>
      </c>
      <c r="B58" s="58" t="s">
        <v>157</v>
      </c>
      <c r="C58" s="58">
        <v>9930</v>
      </c>
      <c r="D58" s="59">
        <v>6066953.4641999993</v>
      </c>
      <c r="E58" s="61">
        <v>0.18</v>
      </c>
      <c r="F58" s="59"/>
      <c r="G58" s="59"/>
      <c r="H58" s="59">
        <v>1092051.6195560002</v>
      </c>
      <c r="I58" s="60">
        <v>0</v>
      </c>
    </row>
    <row r="59" spans="1:9" ht="20.100000000000001" customHeight="1" x14ac:dyDescent="0.3">
      <c r="A59" s="58">
        <v>85369090</v>
      </c>
      <c r="B59" s="58" t="s">
        <v>157</v>
      </c>
      <c r="C59" s="58">
        <v>42</v>
      </c>
      <c r="D59" s="59">
        <v>216.59999999999991</v>
      </c>
      <c r="E59" s="61">
        <v>0.18</v>
      </c>
      <c r="F59" s="59"/>
      <c r="G59" s="59"/>
      <c r="H59" s="59">
        <v>38.989999999999995</v>
      </c>
      <c r="I59" s="60">
        <v>0</v>
      </c>
    </row>
    <row r="60" spans="1:9" ht="20.100000000000001" customHeight="1" x14ac:dyDescent="0.3">
      <c r="A60" s="58">
        <v>85371000</v>
      </c>
      <c r="B60" s="58" t="s">
        <v>157</v>
      </c>
      <c r="C60" s="58">
        <v>3</v>
      </c>
      <c r="D60" s="59">
        <v>123500</v>
      </c>
      <c r="E60" s="61">
        <v>0.18</v>
      </c>
      <c r="F60" s="59">
        <v>0</v>
      </c>
      <c r="G60" s="59">
        <v>0</v>
      </c>
      <c r="H60" s="59">
        <v>22230</v>
      </c>
      <c r="I60" s="60">
        <v>0</v>
      </c>
    </row>
    <row r="61" spans="1:9" ht="20.100000000000001" customHeight="1" x14ac:dyDescent="0.3">
      <c r="A61" s="58">
        <v>85381010</v>
      </c>
      <c r="B61" s="58" t="s">
        <v>157</v>
      </c>
      <c r="C61" s="58">
        <v>8000</v>
      </c>
      <c r="D61" s="59">
        <v>1310</v>
      </c>
      <c r="E61" s="61">
        <v>0.18</v>
      </c>
      <c r="F61" s="59"/>
      <c r="G61" s="59"/>
      <c r="H61" s="59">
        <v>235.79999999999998</v>
      </c>
      <c r="I61" s="60">
        <v>0</v>
      </c>
    </row>
    <row r="62" spans="1:9" ht="20.100000000000001" customHeight="1" x14ac:dyDescent="0.3">
      <c r="A62" s="58">
        <v>85469010</v>
      </c>
      <c r="B62" s="58" t="s">
        <v>157</v>
      </c>
      <c r="C62" s="58">
        <v>1052</v>
      </c>
      <c r="D62" s="59">
        <v>747780.74867999996</v>
      </c>
      <c r="E62" s="61">
        <v>0.18</v>
      </c>
      <c r="F62" s="59"/>
      <c r="G62" s="59"/>
      <c r="H62" s="59">
        <v>134600.54035600001</v>
      </c>
      <c r="I62" s="60">
        <v>0</v>
      </c>
    </row>
    <row r="63" spans="1:9" ht="20.100000000000001" customHeight="1" x14ac:dyDescent="0.3">
      <c r="A63" s="58">
        <v>85469090</v>
      </c>
      <c r="B63" s="58" t="s">
        <v>157</v>
      </c>
      <c r="C63" s="58">
        <v>7329</v>
      </c>
      <c r="D63" s="59">
        <v>5192907.8708499987</v>
      </c>
      <c r="E63" s="61">
        <v>0.18</v>
      </c>
      <c r="F63" s="59"/>
      <c r="G63" s="59"/>
      <c r="H63" s="59">
        <v>934723.41550800018</v>
      </c>
      <c r="I63" s="60">
        <v>0</v>
      </c>
    </row>
    <row r="64" spans="1:9" ht="20.100000000000001" customHeight="1" x14ac:dyDescent="0.3">
      <c r="A64" s="58">
        <v>996511</v>
      </c>
      <c r="B64" s="58" t="s">
        <v>157</v>
      </c>
      <c r="C64" s="58">
        <v>1</v>
      </c>
      <c r="D64" s="59">
        <v>1100</v>
      </c>
      <c r="E64" s="61">
        <v>0.18</v>
      </c>
      <c r="F64" s="59"/>
      <c r="G64" s="59"/>
      <c r="H64" s="59">
        <v>198</v>
      </c>
      <c r="I64" s="60">
        <v>0</v>
      </c>
    </row>
    <row r="65" spans="1:9" ht="20.100000000000001" customHeight="1" x14ac:dyDescent="0.3">
      <c r="A65" s="58">
        <v>996601</v>
      </c>
      <c r="B65" s="58" t="s">
        <v>157</v>
      </c>
      <c r="C65" s="58">
        <v>1</v>
      </c>
      <c r="D65" s="59">
        <v>28000</v>
      </c>
      <c r="E65" s="61">
        <v>0.18</v>
      </c>
      <c r="F65" s="59"/>
      <c r="G65" s="59"/>
      <c r="H65" s="59"/>
      <c r="I65" s="60">
        <v>0</v>
      </c>
    </row>
    <row r="66" spans="1:9" ht="20.100000000000001" customHeight="1" x14ac:dyDescent="0.3">
      <c r="A66" s="58">
        <v>997319</v>
      </c>
      <c r="B66" s="58" t="s">
        <v>157</v>
      </c>
      <c r="C66" s="58">
        <v>2</v>
      </c>
      <c r="D66" s="59">
        <v>12000</v>
      </c>
      <c r="E66" s="61">
        <v>0.18</v>
      </c>
      <c r="F66" s="59">
        <v>0</v>
      </c>
      <c r="G66" s="59">
        <v>0</v>
      </c>
      <c r="H66" s="59">
        <v>0</v>
      </c>
      <c r="I66" s="60">
        <v>0</v>
      </c>
    </row>
    <row r="67" spans="1:9" ht="20.100000000000001" customHeight="1" x14ac:dyDescent="0.3">
      <c r="A67" s="58">
        <v>998739</v>
      </c>
      <c r="B67" s="58" t="s">
        <v>157</v>
      </c>
      <c r="C67" s="58">
        <v>1804</v>
      </c>
      <c r="D67" s="59">
        <v>1153629</v>
      </c>
      <c r="E67" s="61">
        <v>0.18</v>
      </c>
      <c r="F67" s="59">
        <v>0</v>
      </c>
      <c r="G67" s="59">
        <v>0</v>
      </c>
      <c r="H67" s="59">
        <v>207653.22</v>
      </c>
      <c r="I67" s="60">
        <v>0</v>
      </c>
    </row>
    <row r="68" spans="1:9" ht="15.6" customHeight="1" x14ac:dyDescent="0.3">
      <c r="A68" s="44"/>
      <c r="B68" s="32"/>
      <c r="C68" s="32"/>
      <c r="D68" s="32"/>
      <c r="E68" s="32"/>
      <c r="F68" s="32"/>
      <c r="G68" s="32"/>
      <c r="H68" s="32"/>
      <c r="I68" s="32"/>
    </row>
    <row r="69" spans="1:9" ht="20.100000000000001" customHeight="1" x14ac:dyDescent="0.2">
      <c r="A69" s="50">
        <v>19</v>
      </c>
      <c r="B69" s="488" t="s">
        <v>155</v>
      </c>
      <c r="C69" s="488"/>
      <c r="D69" s="488"/>
      <c r="E69" s="488"/>
      <c r="F69" s="488"/>
      <c r="G69" s="488"/>
      <c r="H69" s="488"/>
      <c r="I69" s="488"/>
    </row>
    <row r="70" spans="1:9" s="12" customFormat="1" ht="20.100000000000001" customHeight="1" x14ac:dyDescent="0.2">
      <c r="A70" s="517"/>
      <c r="B70" s="517" t="s">
        <v>68</v>
      </c>
      <c r="C70" s="517"/>
      <c r="D70" s="517"/>
      <c r="E70" s="517"/>
      <c r="F70" s="517" t="s">
        <v>131</v>
      </c>
      <c r="G70" s="518"/>
      <c r="H70" s="517" t="s">
        <v>132</v>
      </c>
      <c r="I70" s="518"/>
    </row>
    <row r="71" spans="1:9" s="12" customFormat="1" ht="20.100000000000001" customHeight="1" x14ac:dyDescent="0.2">
      <c r="A71" s="517"/>
      <c r="B71" s="545">
        <v>1</v>
      </c>
      <c r="C71" s="518"/>
      <c r="D71" s="518"/>
      <c r="E71" s="518"/>
      <c r="F71" s="545">
        <v>2</v>
      </c>
      <c r="G71" s="518"/>
      <c r="H71" s="545">
        <v>3</v>
      </c>
      <c r="I71" s="518"/>
    </row>
    <row r="72" spans="1:9" ht="20.100000000000001" customHeight="1" x14ac:dyDescent="0.3">
      <c r="A72" s="51" t="s">
        <v>23</v>
      </c>
      <c r="B72" s="528" t="s">
        <v>18</v>
      </c>
      <c r="C72" s="525"/>
      <c r="D72" s="525"/>
      <c r="E72" s="525"/>
      <c r="F72" s="526">
        <f>+'[47]19 Late fee payable and paid'!$F$6:$G$6</f>
        <v>0</v>
      </c>
      <c r="G72" s="527"/>
      <c r="H72" s="526">
        <f>+'[47]19 Late fee payable and paid'!$H$6:$I$6</f>
        <v>0</v>
      </c>
      <c r="I72" s="527"/>
    </row>
    <row r="73" spans="1:9" ht="20.100000000000001" customHeight="1" x14ac:dyDescent="0.3">
      <c r="A73" s="51" t="s">
        <v>25</v>
      </c>
      <c r="B73" s="528" t="s">
        <v>156</v>
      </c>
      <c r="C73" s="525"/>
      <c r="D73" s="525"/>
      <c r="E73" s="525"/>
      <c r="F73" s="526">
        <f>+'[47]19 Late fee payable and paid'!$F$7:$G$7</f>
        <v>0</v>
      </c>
      <c r="G73" s="527"/>
      <c r="H73" s="526">
        <f>+'[47]19 Late fee payable and paid'!$H$7:$I$7</f>
        <v>0</v>
      </c>
      <c r="I73" s="527"/>
    </row>
  </sheetData>
  <mergeCells count="28">
    <mergeCell ref="B34:I34"/>
    <mergeCell ref="B1:I1"/>
    <mergeCell ref="B2:I2"/>
    <mergeCell ref="A3:A4"/>
    <mergeCell ref="G5:I8"/>
    <mergeCell ref="B13:I13"/>
    <mergeCell ref="A15:A16"/>
    <mergeCell ref="B15:D15"/>
    <mergeCell ref="B16:D16"/>
    <mergeCell ref="B17:D17"/>
    <mergeCell ref="F17:I17"/>
    <mergeCell ref="B18:D18"/>
    <mergeCell ref="B19:D19"/>
    <mergeCell ref="B21:I21"/>
    <mergeCell ref="B69:I69"/>
    <mergeCell ref="A70:A71"/>
    <mergeCell ref="B70:E70"/>
    <mergeCell ref="F70:G70"/>
    <mergeCell ref="H70:I70"/>
    <mergeCell ref="B71:E71"/>
    <mergeCell ref="F71:G71"/>
    <mergeCell ref="H71:I71"/>
    <mergeCell ref="B72:E72"/>
    <mergeCell ref="F72:G72"/>
    <mergeCell ref="H72:I72"/>
    <mergeCell ref="B73:E73"/>
    <mergeCell ref="F73:G73"/>
    <mergeCell ref="H73:I73"/>
  </mergeCells>
  <pageMargins left="0.39370078740157483" right="0.39370078740157483" top="0.39370078740157483" bottom="0.59055118110236227" header="0.31496062992125984" footer="0.31496062992125984"/>
  <pageSetup paperSize="9" orientation="landscape" r:id="rId1"/>
  <rowBreaks count="1" manualBreakCount="1">
    <brk id="2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GSTR-9</vt:lpstr>
      <vt:lpstr>GSTR-3B</vt:lpstr>
      <vt:lpstr>GSTR-1</vt:lpstr>
      <vt:lpstr>TURNOVER</vt:lpstr>
      <vt:lpstr>ITC</vt:lpstr>
      <vt:lpstr>PLA</vt:lpstr>
      <vt:lpstr>OTHERS</vt:lpstr>
      <vt:lpstr>'GSTR-9'!Print_Area</vt:lpstr>
      <vt:lpstr>ITC!Print_Area</vt:lpstr>
      <vt:lpstr>OTHERS!Print_Area</vt:lpstr>
      <vt:lpstr>TURNOVER!Print_Area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Jitesh Manilal Patel</dc:creator>
  <cp:lastModifiedBy>Archit</cp:lastModifiedBy>
  <cp:lastPrinted>2018-11-30T16:22:15Z</cp:lastPrinted>
  <dcterms:created xsi:type="dcterms:W3CDTF">2018-09-17T07:23:16Z</dcterms:created>
  <dcterms:modified xsi:type="dcterms:W3CDTF">2019-04-21T04:22:27Z</dcterms:modified>
</cp:coreProperties>
</file>